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695" windowHeight="12630" firstSheet="1" activeTab="6"/>
  </bookViews>
  <sheets>
    <sheet name="目录" sheetId="10" r:id="rId1"/>
    <sheet name="大厅布局" sheetId="13" r:id="rId2"/>
    <sheet name="机台顺序" sheetId="14" r:id="rId3"/>
    <sheet name="升级经验曲线" sheetId="1" r:id="rId4"/>
    <sheet name="BET解锁及机台解锁" sheetId="2" r:id="rId5"/>
    <sheet name="dailybonus" sheetId="3" r:id="rId6"/>
    <sheet name="hourlybonus" sheetId="4" r:id="rId7"/>
    <sheet name="付费转盘" sheetId="12" r:id="rId8"/>
    <sheet name="商品配置" sheetId="11" r:id="rId9"/>
    <sheet name="VIP升级" sheetId="5" r:id="rId10"/>
    <sheet name="小猪银行" sheetId="7" r:id="rId11"/>
    <sheet name="骰子" sheetId="9" r:id="rId12"/>
  </sheets>
  <calcPr calcId="144525" concurrentCalc="0"/>
</workbook>
</file>

<file path=xl/comments1.xml><?xml version="1.0" encoding="utf-8"?>
<comments xmlns="http://schemas.openxmlformats.org/spreadsheetml/2006/main">
  <authors>
    <author>承开 徐</author>
  </authors>
  <commentList>
    <comment ref="B1" authorId="0">
      <text>
        <r>
          <rPr>
            <b/>
            <sz val="9"/>
            <rFont val="宋体"/>
            <charset val="134"/>
          </rPr>
          <t>承开</t>
        </r>
        <r>
          <rPr>
            <b/>
            <sz val="9"/>
            <rFont val="Calibri Bold"/>
            <charset val="0"/>
          </rPr>
          <t xml:space="preserve"> </t>
        </r>
        <r>
          <rPr>
            <b/>
            <sz val="9"/>
            <rFont val="宋体"/>
            <charset val="134"/>
          </rPr>
          <t>徐</t>
        </r>
        <r>
          <rPr>
            <b/>
            <sz val="9"/>
            <rFont val="Calibri Bold"/>
            <charset val="0"/>
          </rPr>
          <t>:</t>
        </r>
        <r>
          <rPr>
            <sz val="9"/>
            <rFont val="Calibri"/>
            <charset val="0"/>
          </rPr>
          <t xml:space="preserve">
</t>
        </r>
        <r>
          <rPr>
            <sz val="9"/>
            <rFont val="宋体"/>
            <charset val="134"/>
          </rPr>
          <t xml:space="preserve">每消耗1Credits，获得500XP
</t>
        </r>
      </text>
    </comment>
    <comment ref="G1" authorId="0">
      <text>
        <r>
          <rPr>
            <b/>
            <sz val="9"/>
            <rFont val="宋体"/>
            <charset val="134"/>
          </rPr>
          <t>承开</t>
        </r>
        <r>
          <rPr>
            <sz val="8"/>
            <color indexed="63"/>
            <rFont val="Arial"/>
            <charset val="0"/>
          </rPr>
          <t xml:space="preserve"> </t>
        </r>
        <r>
          <rPr>
            <b/>
            <sz val="9"/>
            <rFont val="宋体"/>
            <charset val="134"/>
          </rPr>
          <t>徐</t>
        </r>
        <r>
          <rPr>
            <b/>
            <sz val="9"/>
            <rFont val="Calibri Bold"/>
            <charset val="0"/>
          </rPr>
          <t>:</t>
        </r>
        <r>
          <rPr>
            <sz val="9"/>
            <rFont val="Calibri"/>
            <charset val="0"/>
          </rPr>
          <t xml:space="preserve">
</t>
        </r>
        <r>
          <rPr>
            <sz val="9"/>
            <rFont val="宋体"/>
            <charset val="134"/>
          </rPr>
          <t xml:space="preserve">升到该等级奖励的游戏货币
</t>
        </r>
      </text>
    </comment>
    <comment ref="H1" authorId="0">
      <text>
        <r>
          <rPr>
            <b/>
            <sz val="9"/>
            <rFont val="宋体"/>
            <charset val="134"/>
          </rPr>
          <t>承开</t>
        </r>
        <r>
          <rPr>
            <sz val="8"/>
            <color indexed="63"/>
            <rFont val="Arial"/>
            <charset val="0"/>
          </rPr>
          <t xml:space="preserve"> </t>
        </r>
        <r>
          <rPr>
            <b/>
            <sz val="9"/>
            <rFont val="宋体"/>
            <charset val="134"/>
          </rPr>
          <t>徐</t>
        </r>
        <r>
          <rPr>
            <b/>
            <sz val="9"/>
            <rFont val="Calibri Bold"/>
            <charset val="0"/>
          </rPr>
          <t>:</t>
        </r>
        <r>
          <rPr>
            <sz val="9"/>
            <rFont val="Calibri"/>
            <charset val="0"/>
          </rPr>
          <t xml:space="preserve">
</t>
        </r>
        <r>
          <rPr>
            <sz val="9"/>
            <rFont val="宋体"/>
            <charset val="134"/>
          </rPr>
          <t xml:space="preserve">升到该等级奖励的游戏货币
</t>
        </r>
      </text>
    </comment>
    <comment ref="I1" authorId="0">
      <text>
        <r>
          <rPr>
            <b/>
            <sz val="9"/>
            <rFont val="宋体"/>
            <charset val="134"/>
          </rPr>
          <t>承开</t>
        </r>
        <r>
          <rPr>
            <sz val="8"/>
            <color indexed="63"/>
            <rFont val="Arial"/>
            <charset val="0"/>
          </rPr>
          <t xml:space="preserve"> </t>
        </r>
        <r>
          <rPr>
            <b/>
            <sz val="9"/>
            <rFont val="宋体"/>
            <charset val="134"/>
          </rPr>
          <t>徐</t>
        </r>
        <r>
          <rPr>
            <b/>
            <sz val="9"/>
            <rFont val="Calibri Bold"/>
            <charset val="0"/>
          </rPr>
          <t>:</t>
        </r>
        <r>
          <rPr>
            <sz val="9"/>
            <rFont val="Calibri"/>
            <charset val="0"/>
          </rPr>
          <t xml:space="preserve">
</t>
        </r>
        <r>
          <rPr>
            <sz val="9"/>
            <rFont val="宋体"/>
            <charset val="134"/>
          </rPr>
          <t xml:space="preserve">升到该等级奖励的游戏货币
</t>
        </r>
      </text>
    </comment>
  </commentList>
</comments>
</file>

<file path=xl/comments2.xml><?xml version="1.0" encoding="utf-8"?>
<comments xmlns="http://schemas.openxmlformats.org/spreadsheetml/2006/main">
  <authors>
    <author>承开 徐</author>
  </authors>
  <commentList>
    <comment ref="G7" authorId="0">
      <text>
        <r>
          <rPr>
            <b/>
            <sz val="9"/>
            <rFont val="宋体"/>
            <charset val="134"/>
          </rPr>
          <t>承开</t>
        </r>
        <r>
          <rPr>
            <sz val="8"/>
            <color indexed="63"/>
            <rFont val="Arial"/>
            <charset val="134"/>
          </rPr>
          <t xml:space="preserve"> </t>
        </r>
        <r>
          <rPr>
            <b/>
            <sz val="9"/>
            <rFont val="宋体"/>
            <charset val="134"/>
          </rPr>
          <t>徐</t>
        </r>
        <r>
          <rPr>
            <b/>
            <sz val="9"/>
            <rFont val="Calibri Bold"/>
            <charset val="134"/>
          </rPr>
          <t>:</t>
        </r>
        <r>
          <rPr>
            <sz val="9"/>
            <rFont val="Calibri"/>
            <charset val="134"/>
          </rPr>
          <t xml:space="preserve">
</t>
        </r>
        <r>
          <rPr>
            <sz val="9"/>
            <rFont val="宋体"/>
            <charset val="134"/>
          </rPr>
          <t xml:space="preserve">升到该等级奖励的游戏货币
</t>
        </r>
      </text>
    </comment>
    <comment ref="J7" authorId="0">
      <text>
        <r>
          <rPr>
            <b/>
            <sz val="9"/>
            <rFont val="宋体"/>
            <charset val="134"/>
          </rPr>
          <t>承开</t>
        </r>
        <r>
          <rPr>
            <sz val="8"/>
            <color indexed="63"/>
            <rFont val="Arial"/>
            <charset val="134"/>
          </rPr>
          <t xml:space="preserve"> </t>
        </r>
        <r>
          <rPr>
            <b/>
            <sz val="9"/>
            <rFont val="宋体"/>
            <charset val="134"/>
          </rPr>
          <t>徐</t>
        </r>
        <r>
          <rPr>
            <b/>
            <sz val="9"/>
            <rFont val="Calibri Bold"/>
            <charset val="134"/>
          </rPr>
          <t>:</t>
        </r>
        <r>
          <rPr>
            <sz val="9"/>
            <rFont val="Calibri"/>
            <charset val="134"/>
          </rPr>
          <t xml:space="preserve">
</t>
        </r>
        <r>
          <rPr>
            <sz val="9"/>
            <rFont val="宋体"/>
            <charset val="134"/>
          </rPr>
          <t xml:space="preserve">升到该等级奖励的游戏货币
</t>
        </r>
      </text>
    </comment>
  </commentList>
</comments>
</file>

<file path=xl/comments3.xml><?xml version="1.0" encoding="utf-8"?>
<comments xmlns="http://schemas.openxmlformats.org/spreadsheetml/2006/main">
  <authors>
    <author>Microsoft Office 用户</author>
  </authors>
  <commentList>
    <comment ref="N2" authorId="0">
      <text>
        <r>
          <rPr>
            <b/>
            <sz val="11"/>
            <rFont val="MS PGothic"/>
            <charset val="134"/>
          </rPr>
          <t>Microsoft Office 用户:</t>
        </r>
        <r>
          <rPr>
            <sz val="11"/>
            <rFont val="MS PGothic"/>
            <charset val="134"/>
          </rPr>
          <t xml:space="preserve">
0：奖励金币和vipPoint数量和vip等级无关，填表多少奖励多少
1：与vip等级关联，具体系数和vip表中的数值有关。
BTW:lucky值实际上是与购买数值相关的。</t>
        </r>
      </text>
    </comment>
  </commentList>
</comments>
</file>

<file path=xl/sharedStrings.xml><?xml version="1.0" encoding="utf-8"?>
<sst xmlns="http://schemas.openxmlformats.org/spreadsheetml/2006/main" count="442">
  <si>
    <t>基本UI布局</t>
  </si>
  <si>
    <t>大厅布局</t>
  </si>
  <si>
    <t>机台布局</t>
  </si>
  <si>
    <t>免费玩家</t>
  </si>
  <si>
    <t>经验曲线</t>
  </si>
  <si>
    <t>新</t>
  </si>
  <si>
    <t>mapsetting</t>
  </si>
  <si>
    <t>锁bet</t>
  </si>
  <si>
    <t>dailybonus</t>
  </si>
  <si>
    <t>机台解锁</t>
  </si>
  <si>
    <t>IAPCatalog</t>
  </si>
  <si>
    <t>种子挑选</t>
  </si>
  <si>
    <t>FriendSetting</t>
  </si>
  <si>
    <t>每日奖励</t>
  </si>
  <si>
    <t>10000*天数</t>
  </si>
  <si>
    <t>RemoteMachineVersion</t>
  </si>
  <si>
    <t>每小时奖励</t>
  </si>
  <si>
    <t>PayRotaryTable</t>
  </si>
  <si>
    <t>锦标赛</t>
  </si>
  <si>
    <t>激励广告奖励</t>
  </si>
  <si>
    <t>FB登录奖励</t>
  </si>
  <si>
    <t>FBlike奖励</t>
  </si>
  <si>
    <t>回流奖励</t>
  </si>
  <si>
    <t>Rating奖励</t>
  </si>
  <si>
    <t>Spread the world</t>
  </si>
  <si>
    <t>付费玩家</t>
  </si>
  <si>
    <t>VIP升级，vip点数获取</t>
  </si>
  <si>
    <t>不变</t>
  </si>
  <si>
    <t>BUY</t>
  </si>
  <si>
    <t>credits*10</t>
  </si>
  <si>
    <t>Deal</t>
  </si>
  <si>
    <t>Small BUY</t>
  </si>
  <si>
    <t>Deal-LT</t>
  </si>
  <si>
    <t>PIGGY BANK</t>
  </si>
  <si>
    <t>基础credits*10，阈值区间*10</t>
  </si>
  <si>
    <t>WHEELOFLUCK</t>
  </si>
  <si>
    <t>DICE</t>
  </si>
  <si>
    <t>BECOMEAVIP</t>
  </si>
  <si>
    <t>宝箱</t>
  </si>
  <si>
    <t>邮件信封标志</t>
  </si>
  <si>
    <t>改成VIP标志</t>
  </si>
  <si>
    <t>以后用来加任务系统</t>
  </si>
  <si>
    <t>完整FB标志</t>
  </si>
  <si>
    <t>机器</t>
  </si>
  <si>
    <t>机器配置中可单独配置卷轴旋转节奏、模糊度、音乐（普通背景音乐、小游戏背景音乐）、音效（旋转音效、卷轴停止音效）</t>
  </si>
  <si>
    <t>整体Classic机器的比例要比Huge Win Slots多</t>
  </si>
  <si>
    <t>第一版为10台机器版本:2台5卷轴机器（2台全新机器）、5台经典主题机器（3台新机器，在旧主题的基础上改）、3台强主题机器。</t>
  </si>
  <si>
    <t>大厅机台</t>
  </si>
  <si>
    <t xml:space="preserve">五卷轴钻石 </t>
  </si>
  <si>
    <t>新UI</t>
  </si>
  <si>
    <t>大方块</t>
  </si>
  <si>
    <t>五卷轴卷轴音效</t>
  </si>
  <si>
    <t xml:space="preserve">经典M1 </t>
  </si>
  <si>
    <t>机械风格卷轴音效</t>
  </si>
  <si>
    <t>现在可以直接用我们目前的M1做音效，风格相差不大</t>
  </si>
  <si>
    <t xml:space="preserve">经典火M2 </t>
  </si>
  <si>
    <t xml:space="preserve">经典钻石M28 </t>
  </si>
  <si>
    <t>美国 Jackpot</t>
  </si>
  <si>
    <t>圣诞M42 或 转盘M10 或 篮球M37</t>
  </si>
  <si>
    <t>复用</t>
  </si>
  <si>
    <t xml:space="preserve">经典多线M27 </t>
  </si>
  <si>
    <t xml:space="preserve">五卷轴  </t>
  </si>
  <si>
    <t xml:space="preserve">经典crazy7 M29 </t>
  </si>
  <si>
    <t>李小龙jackpot</t>
  </si>
  <si>
    <t>彩虹</t>
  </si>
  <si>
    <t>版本2</t>
  </si>
  <si>
    <t>钻石slide</t>
  </si>
  <si>
    <t>淘金</t>
  </si>
  <si>
    <t>四叶草</t>
  </si>
  <si>
    <t>星星</t>
  </si>
  <si>
    <t>冰</t>
  </si>
  <si>
    <t>铃铛</t>
  </si>
  <si>
    <t>龙</t>
  </si>
  <si>
    <t>埃及</t>
  </si>
  <si>
    <t>感恩节</t>
  </si>
  <si>
    <t>赌城</t>
  </si>
  <si>
    <t>哥伦布</t>
  </si>
  <si>
    <t xml:space="preserve">新钻石 jackpot 或者 </t>
  </si>
  <si>
    <t>Level</t>
  </si>
  <si>
    <t>经验（新）</t>
  </si>
  <si>
    <t>累计经验（新）</t>
  </si>
  <si>
    <t>需要credits（新）</t>
  </si>
  <si>
    <t>机台解锁（新）</t>
  </si>
  <si>
    <t>第X天（新）</t>
  </si>
  <si>
    <t>LevelUpBonusCredits</t>
  </si>
  <si>
    <t>LevelUpBonusLTLucky</t>
  </si>
  <si>
    <t>LevelUpBonusVIPPoints</t>
  </si>
  <si>
    <t>机台</t>
  </si>
  <si>
    <t>等级</t>
  </si>
  <si>
    <t>P1</t>
  </si>
  <si>
    <t>P2</t>
  </si>
  <si>
    <t>P3</t>
  </si>
  <si>
    <t>P4</t>
  </si>
  <si>
    <t>P5</t>
  </si>
  <si>
    <t>P6</t>
  </si>
  <si>
    <t>P7</t>
  </si>
  <si>
    <t>P8</t>
  </si>
  <si>
    <t>P9</t>
  </si>
  <si>
    <t>P10</t>
  </si>
  <si>
    <t>P11</t>
  </si>
  <si>
    <t>P12</t>
  </si>
  <si>
    <t>P13</t>
  </si>
  <si>
    <t>P14</t>
  </si>
  <si>
    <t>P15</t>
  </si>
  <si>
    <t>P16</t>
  </si>
  <si>
    <t>P17</t>
  </si>
  <si>
    <t>P18</t>
  </si>
  <si>
    <t>P19</t>
  </si>
  <si>
    <t>P20</t>
  </si>
  <si>
    <t>P21</t>
  </si>
  <si>
    <t>P22</t>
  </si>
  <si>
    <t>P23</t>
  </si>
  <si>
    <t>P24</t>
  </si>
  <si>
    <t>P25</t>
  </si>
  <si>
    <t>P26</t>
  </si>
  <si>
    <t>P27</t>
  </si>
  <si>
    <t>P28</t>
  </si>
  <si>
    <t>P29</t>
  </si>
  <si>
    <t>P30</t>
  </si>
  <si>
    <t>P31</t>
  </si>
  <si>
    <t>P32</t>
  </si>
  <si>
    <t>17（Half）</t>
  </si>
  <si>
    <t>P33</t>
  </si>
  <si>
    <t>P34</t>
  </si>
  <si>
    <t>P35</t>
  </si>
  <si>
    <t>P36</t>
  </si>
  <si>
    <t>P37</t>
  </si>
  <si>
    <t>P38</t>
  </si>
  <si>
    <t>P39</t>
  </si>
  <si>
    <t>P40</t>
  </si>
  <si>
    <t>P41</t>
  </si>
  <si>
    <t>P42</t>
  </si>
  <si>
    <t>P43</t>
  </si>
  <si>
    <t>P44</t>
  </si>
  <si>
    <t>P45</t>
  </si>
  <si>
    <t>P46</t>
  </si>
  <si>
    <t>P47</t>
  </si>
  <si>
    <t>P48</t>
  </si>
  <si>
    <t>P49</t>
  </si>
  <si>
    <t>P50</t>
  </si>
  <si>
    <t>3个月+</t>
  </si>
  <si>
    <t>ALL</t>
  </si>
  <si>
    <t>MAXBet值与升级经验，最初lucky值，升级赠送lucky值相配合，保证玩家前期游戏体验</t>
  </si>
  <si>
    <t>玩家的前1000次spin，游戏体验主要由随机种子以及MaxBet值控制；spin次数大于1000时，主要由lucky值控制</t>
  </si>
  <si>
    <t>假设玩家首日spin500次（根据神策数据，新玩家首日spin500次），则玩家首日等级在6-8级，解锁4-5台机器。</t>
  </si>
  <si>
    <t>为保证玩家在1-7级有比较好的体验，种子选取需要合理并且初始资源+升级资源要支撑玩家等级提升到7级。</t>
  </si>
  <si>
    <t>假设玩家次日spin700次（根据神策数据，老玩家每日平均spin700次）；玩家等级在8-10级，第二天解锁1台机器</t>
  </si>
  <si>
    <t>BET解锁等级</t>
  </si>
  <si>
    <t>初始资源</t>
  </si>
  <si>
    <t>Required XP</t>
  </si>
  <si>
    <t>累积XP</t>
  </si>
  <si>
    <t>累积需要LTLucky(一直Lucky模式)</t>
  </si>
  <si>
    <t>累积需要LTLucky（最后在Normal模式输光钱）</t>
  </si>
  <si>
    <t>解锁机器</t>
  </si>
  <si>
    <t>Level Up Bonus Credits</t>
  </si>
  <si>
    <t>Level Up Bonus LTLucky</t>
  </si>
  <si>
    <t>Level Up Bonus VIP Points</t>
  </si>
  <si>
    <t>ExpMult0</t>
  </si>
  <si>
    <t>ExpMult1</t>
  </si>
  <si>
    <t>MINBET</t>
  </si>
  <si>
    <t>MAXBET</t>
  </si>
  <si>
    <t>SPIN次数MAX</t>
  </si>
  <si>
    <t>SPIN次数MIN</t>
  </si>
  <si>
    <t>SPIN次数默认</t>
  </si>
  <si>
    <t>Bet值</t>
  </si>
  <si>
    <t>解锁等级</t>
  </si>
  <si>
    <t>换算公式</t>
  </si>
  <si>
    <t>P1+(活动机台)</t>
  </si>
  <si>
    <t>LTLucky</t>
  </si>
  <si>
    <t>1 lucky=0.5credit+0.5exp=3exp</t>
  </si>
  <si>
    <t>Lucky RTP</t>
  </si>
  <si>
    <t>1 credit=5 exp</t>
  </si>
  <si>
    <t>Normal RTP</t>
  </si>
  <si>
    <t>进入游戏</t>
  </si>
  <si>
    <t>credits</t>
  </si>
  <si>
    <t>lucky</t>
  </si>
  <si>
    <t>等价EXP</t>
  </si>
  <si>
    <t>每日获得经验</t>
  </si>
  <si>
    <t>首日</t>
  </si>
  <si>
    <t>初始</t>
  </si>
  <si>
    <t>合计</t>
  </si>
  <si>
    <t>升级奖励及初始资源是否足够（第一天）</t>
  </si>
  <si>
    <t>次日</t>
  </si>
  <si>
    <t>Credits</t>
  </si>
  <si>
    <t>升级获得</t>
  </si>
  <si>
    <t>累计获得XP</t>
  </si>
  <si>
    <t>是否足够</t>
  </si>
  <si>
    <t>三日</t>
  </si>
  <si>
    <t>机台解锁等级</t>
  </si>
  <si>
    <t>默认bet，升级到7级spin次数</t>
  </si>
  <si>
    <t>升级到7级，需要经验</t>
  </si>
  <si>
    <t>升级奖励及初始资源是否足够（第二天）</t>
  </si>
  <si>
    <t>...</t>
  </si>
  <si>
    <t>升级奖励及初始资源是否足够（第三天）</t>
  </si>
  <si>
    <t>去掉转盘，直接进入结算弹窗</t>
  </si>
  <si>
    <t>标题</t>
  </si>
  <si>
    <t>DAILY BONUS</t>
  </si>
  <si>
    <t>日期加成</t>
  </si>
  <si>
    <t>DAY1</t>
  </si>
  <si>
    <t>DAY2</t>
  </si>
  <si>
    <t>DAY3</t>
  </si>
  <si>
    <t>DAY4</t>
  </si>
  <si>
    <t>DAY5</t>
  </si>
  <si>
    <t>X1</t>
  </si>
  <si>
    <t>X2</t>
  </si>
  <si>
    <t>X3</t>
  </si>
  <si>
    <t>X4</t>
  </si>
  <si>
    <t>X5</t>
  </si>
  <si>
    <t>基数</t>
  </si>
  <si>
    <t>奖励分支</t>
  </si>
  <si>
    <t>Bonus（五位数）</t>
  </si>
  <si>
    <t>Multiplier（两位数）</t>
  </si>
  <si>
    <t>VIP BONUS（六位数）</t>
  </si>
  <si>
    <t>总奖励</t>
  </si>
  <si>
    <t>TOTAL</t>
  </si>
  <si>
    <r>
      <rPr>
        <sz val="12"/>
        <color theme="1"/>
        <rFont val="宋体"/>
        <charset val="134"/>
      </rPr>
      <t>计钱框</t>
    </r>
  </si>
  <si>
    <t>Collect按钮</t>
  </si>
  <si>
    <t>程序</t>
  </si>
  <si>
    <t>用户每日第一次登录游戏时出现DAILY BONUS面板</t>
  </si>
  <si>
    <t>COLLECT后，立刻弹出限时商城弹窗</t>
  </si>
  <si>
    <t>UI</t>
  </si>
  <si>
    <t>DAILY BONUS弹窗</t>
  </si>
  <si>
    <t>特效</t>
  </si>
  <si>
    <t>面板特效</t>
  </si>
  <si>
    <t>dailyBonus标题闪</t>
  </si>
  <si>
    <t>total框在闪</t>
  </si>
  <si>
    <t>动画</t>
  </si>
  <si>
    <t>弹窗出现动画</t>
  </si>
  <si>
    <t>天数摇晃动画</t>
  </si>
  <si>
    <t>数字出现放大缩小动画</t>
  </si>
  <si>
    <t>弹窗退出动画</t>
  </si>
  <si>
    <t>HourlyBonus改为领四次金币之后，可以领取一次转盘</t>
  </si>
  <si>
    <t>玩家每领取4次固定金币奖励之后，可以领取1次转盘奖励，需要进度条标记玩家领取进度（次数累计，次日不刷新）</t>
  </si>
  <si>
    <t>玩家领取固定金币奖励时，icon为金币；领取4次之后，icon变为转盘，文案也有相应的修改</t>
  </si>
  <si>
    <t>玩家点击转盘奖励后，出现转盘和结算面板</t>
  </si>
  <si>
    <t>玩家spin后，结算面板显示HOURLY WHEEL奖励，然后转盘退场，付费转盘进场</t>
  </si>
  <si>
    <t>若玩家关闭付费转盘，则WHEEL OF LUCK显示0，并计算出总收入，显示在结算面板上</t>
  </si>
  <si>
    <t>若玩家付费SPIN，则等付费转盘转完后一起结算。（付费转盘不计算vip奖励）</t>
  </si>
  <si>
    <t>大厅UI（不可领取时变灰）</t>
  </si>
  <si>
    <t>领取固定奖励</t>
  </si>
  <si>
    <t>硬币icon</t>
  </si>
  <si>
    <t>10,000 CREDITS
COLLECT</t>
  </si>
  <si>
    <t>不可领取时变灰，并改为倒计时</t>
  </si>
  <si>
    <t>领取转盘</t>
  </si>
  <si>
    <t>转盘icon</t>
  </si>
  <si>
    <t>HOURLY WHEEL
COLLECT</t>
  </si>
  <si>
    <t>转盘</t>
  </si>
  <si>
    <t>用每日转盘修改</t>
  </si>
  <si>
    <t>转盘箭头</t>
  </si>
  <si>
    <t>SPIN IT！</t>
  </si>
  <si>
    <t>转盘结算面板</t>
  </si>
  <si>
    <t>大厅UI，小转盘旋转，金币上下浮动</t>
  </si>
  <si>
    <t>转盘进场和退场动画，转盘旋转动画</t>
  </si>
  <si>
    <t>结算面板进场和退场动画</t>
  </si>
  <si>
    <t>转盘结算面板，数字晃动</t>
  </si>
  <si>
    <t>大厅金币特效</t>
  </si>
  <si>
    <t>转盘旋转特效</t>
  </si>
  <si>
    <t>转盘箭头特效</t>
  </si>
  <si>
    <t>音效</t>
  </si>
  <si>
    <t>转盘出现和退场音效</t>
  </si>
  <si>
    <t>转盘旋转音效</t>
  </si>
  <si>
    <t>每小时转盘数值</t>
  </si>
  <si>
    <t>BonusID</t>
  </si>
  <si>
    <t>Bonus</t>
  </si>
  <si>
    <t>Prob</t>
  </si>
  <si>
    <t>Angle</t>
  </si>
  <si>
    <t>0.001,0.001,0.001,0.001,0.001</t>
  </si>
  <si>
    <t>0.118,0.118,0.118,0.118,0.118</t>
  </si>
  <si>
    <t>0.02,0.02,0.02,0.02,0.02</t>
  </si>
  <si>
    <t>0.11,0.11,0.11,0.11,0.11</t>
  </si>
  <si>
    <t>0.053,0.053,0.053,0.053,0.053</t>
  </si>
  <si>
    <t>0.06,0.06,0.06,0.06,0.06</t>
  </si>
  <si>
    <t>Package</t>
  </si>
  <si>
    <t>id</t>
  </si>
  <si>
    <t>免费转盘</t>
  </si>
  <si>
    <t>概率</t>
  </si>
  <si>
    <t>期望</t>
  </si>
  <si>
    <t>转盘所有credits*10</t>
  </si>
  <si>
    <t>定价</t>
  </si>
  <si>
    <t>背景中去掉每日奖励的UI</t>
  </si>
  <si>
    <t>相关动画特效修改</t>
  </si>
  <si>
    <t>领取完hourlybonus奖励后，弹出付费转盘</t>
  </si>
  <si>
    <t>各种商品给的credits*10，需要看数值多了一位UI合不合适。</t>
  </si>
  <si>
    <t>ID</t>
  </si>
  <si>
    <t>Title</t>
  </si>
  <si>
    <t>Description</t>
  </si>
  <si>
    <t>Price</t>
  </si>
  <si>
    <t>CREDITS</t>
  </si>
  <si>
    <t>GPStoreID</t>
  </si>
  <si>
    <t>APStoreID</t>
  </si>
  <si>
    <t>ProductType</t>
  </si>
  <si>
    <t>CreditsAddLongLucky</t>
  </si>
  <si>
    <t>OneDLAddVIPPoint</t>
  </si>
  <si>
    <t>OldPrice</t>
  </si>
  <si>
    <t>Preferential</t>
  </si>
  <si>
    <t>LuckyTopLimit</t>
  </si>
  <si>
    <t>AffectByVipLevel</t>
  </si>
  <si>
    <t>300%MORE</t>
  </si>
  <si>
    <t>8000,000</t>
  </si>
  <si>
    <t>com.trojan.citrusjoy.1</t>
  </si>
  <si>
    <t>100%</t>
  </si>
  <si>
    <t>250%MORE</t>
  </si>
  <si>
    <t>3500,000</t>
  </si>
  <si>
    <t>com.trojan.citrusjoy.2</t>
  </si>
  <si>
    <t>200%MORE</t>
  </si>
  <si>
    <t>1200,000</t>
  </si>
  <si>
    <t>com.trojan.citrusjoy.3</t>
  </si>
  <si>
    <t>100%MORE</t>
  </si>
  <si>
    <t>400,000</t>
  </si>
  <si>
    <t>com.trojan.citrusjoy.4</t>
  </si>
  <si>
    <t>50%MORE</t>
  </si>
  <si>
    <t>150,000</t>
  </si>
  <si>
    <t>com.trojan.citrusjoy.5</t>
  </si>
  <si>
    <t>25%MORE</t>
  </si>
  <si>
    <t>50,000</t>
  </si>
  <si>
    <t>com.trojan.citrusjoy.6</t>
  </si>
  <si>
    <t>35000Coins</t>
  </si>
  <si>
    <t>350,000</t>
  </si>
  <si>
    <t>com.trojan.citrusjoy.7</t>
  </si>
  <si>
    <t>250%</t>
  </si>
  <si>
    <t>PiggyBank</t>
  </si>
  <si>
    <t>com.trojan.citrusjoy.8</t>
  </si>
  <si>
    <t>15</t>
  </si>
  <si>
    <t>com.trojan.citrusjoy.9</t>
  </si>
  <si>
    <t>com.trojan.citrusjoy.10</t>
  </si>
  <si>
    <t>com.trojan.citrusjoy.11</t>
  </si>
  <si>
    <t>TimeLimited1</t>
  </si>
  <si>
    <t>com.trojan.citrusjoy.12</t>
  </si>
  <si>
    <t>TimeLimited2</t>
  </si>
  <si>
    <t>com.trojan.citrusjoy.13</t>
  </si>
  <si>
    <t>70%</t>
  </si>
  <si>
    <t>TimeLimited3</t>
  </si>
  <si>
    <t>com.trojan.citrusjoy.14</t>
  </si>
  <si>
    <t>75%</t>
  </si>
  <si>
    <t>TimeLimited4</t>
  </si>
  <si>
    <t>com.trojan.citrusjoy.15</t>
  </si>
  <si>
    <t>85%</t>
  </si>
  <si>
    <t>TimeLimited5</t>
  </si>
  <si>
    <t>com.trojan.citrusjoy.16</t>
  </si>
  <si>
    <t>90%</t>
  </si>
  <si>
    <t>TimeLimited6</t>
  </si>
  <si>
    <t>com.trojan.citrusjoy.17</t>
  </si>
  <si>
    <t>TimeLimited7</t>
  </si>
  <si>
    <t>com.trojan.citrusjoy.18</t>
  </si>
  <si>
    <t>95%</t>
  </si>
  <si>
    <t>TimeLimited8</t>
  </si>
  <si>
    <t>com.trojan.citrusjoy.19</t>
  </si>
  <si>
    <t>TimeLimited9</t>
  </si>
  <si>
    <t>com.trojan.citrusjoy.20</t>
  </si>
  <si>
    <t>Dice1</t>
  </si>
  <si>
    <t>CrazyDice1</t>
  </si>
  <si>
    <t>com.trojan.citrusjoy.21</t>
  </si>
  <si>
    <t>com.trojan.citrus.21</t>
  </si>
  <si>
    <t>Dice2</t>
  </si>
  <si>
    <t>CrazyDice2</t>
  </si>
  <si>
    <t>com.trojan.citrusjoy.22</t>
  </si>
  <si>
    <t>com.trojan.citrus.22</t>
  </si>
  <si>
    <t>WheelOfLuck</t>
  </si>
  <si>
    <t>com.trojan.citrusjoy.23</t>
  </si>
  <si>
    <t>Dice3</t>
  </si>
  <si>
    <t>CrazyDice3</t>
  </si>
  <si>
    <t>com.trojan.citrusjoy.24</t>
  </si>
  <si>
    <t>Dice4</t>
  </si>
  <si>
    <t>CrazyDice4</t>
  </si>
  <si>
    <t>com.trojan.citrusjoy.25</t>
  </si>
  <si>
    <t>Dice5</t>
  </si>
  <si>
    <t>CrazyDice5</t>
  </si>
  <si>
    <t>com.trojan.citrusjoy.26</t>
  </si>
  <si>
    <t>Dice6</t>
  </si>
  <si>
    <t>CrazyDice6</t>
  </si>
  <si>
    <t>com.trojan.citrusjoy.27</t>
  </si>
  <si>
    <t>Dice7</t>
  </si>
  <si>
    <t>CrazyDice7</t>
  </si>
  <si>
    <t>com.trojan.citrusjoy.28</t>
  </si>
  <si>
    <t>TimeLimited10</t>
  </si>
  <si>
    <t>com.trojan.citrusjoy.29</t>
  </si>
  <si>
    <t>TimeLimited11</t>
  </si>
  <si>
    <t>com.trojan.citrusjoy.30</t>
  </si>
  <si>
    <t>TimeLimited12</t>
  </si>
  <si>
    <t>com.trojan.citrusjoy.31</t>
  </si>
  <si>
    <t>TimeLimited13</t>
  </si>
  <si>
    <t>com.trojan.citrusjoy.32</t>
  </si>
  <si>
    <t>TimeLimited14</t>
  </si>
  <si>
    <t>com.trojan.citrusjoy.33</t>
  </si>
  <si>
    <t>TimeLimited15</t>
  </si>
  <si>
    <t>com.trojan.citrusjoy.34</t>
  </si>
  <si>
    <t>BecomeAVIP</t>
  </si>
  <si>
    <t>com.trojan.citrusjoy.35</t>
  </si>
  <si>
    <t>1800,000</t>
  </si>
  <si>
    <t>com.trojan.citrusjoy.36</t>
  </si>
  <si>
    <t>TimeLimited16</t>
  </si>
  <si>
    <t>com.trojan.citrusjoy.37</t>
  </si>
  <si>
    <t>500%MORE</t>
  </si>
  <si>
    <t>24000,000</t>
  </si>
  <si>
    <t>com.trojan.citrusjoy.38</t>
  </si>
  <si>
    <t>20</t>
  </si>
  <si>
    <t>400%MORE</t>
  </si>
  <si>
    <t>15000,000</t>
  </si>
  <si>
    <t>com.trojan.citrusjoy.39</t>
  </si>
  <si>
    <t>24</t>
  </si>
  <si>
    <t>VIP功能和数值都保持不变</t>
  </si>
  <si>
    <t>VIPLeveL</t>
  </si>
  <si>
    <t>VIPLevelName</t>
  </si>
  <si>
    <t>VIPLevelNeedPoint</t>
  </si>
  <si>
    <t>需要的钱（美元）</t>
  </si>
  <si>
    <t>StoreAddition</t>
  </si>
  <si>
    <t>DailyBonusAddition</t>
  </si>
  <si>
    <t>HourBonusAddition</t>
  </si>
  <si>
    <t>FriendsGiftsAddition</t>
  </si>
  <si>
    <t>Diamond</t>
  </si>
  <si>
    <t>Yellow</t>
  </si>
  <si>
    <t>Pink</t>
  </si>
  <si>
    <t>Purple</t>
  </si>
  <si>
    <t>Green</t>
  </si>
  <si>
    <t>Blue</t>
  </si>
  <si>
    <t>Red</t>
  </si>
  <si>
    <t>Black</t>
  </si>
  <si>
    <t>小猪的基础credits*10，转化区间*10。</t>
  </si>
  <si>
    <t>MinCredits</t>
  </si>
  <si>
    <t>MaxCredits</t>
  </si>
  <si>
    <t>ConversionRate</t>
  </si>
  <si>
    <t>MinPayTimes</t>
  </si>
  <si>
    <t>MaxPayTimes</t>
  </si>
  <si>
    <t>CurItemId</t>
  </si>
  <si>
    <t>InitCredit</t>
  </si>
  <si>
    <t>骰子转化区间*10。</t>
  </si>
  <si>
    <t>DiceType</t>
  </si>
  <si>
    <t>DiceNum</t>
  </si>
  <si>
    <t>MinRatio</t>
  </si>
  <si>
    <t>Minreward</t>
  </si>
  <si>
    <t>Maxreward</t>
  </si>
  <si>
    <t>GameResult</t>
  </si>
  <si>
    <t>Probability</t>
  </si>
  <si>
    <t>IAPId</t>
  </si>
  <si>
    <t>PayUserIAPId</t>
  </si>
  <si>
    <t>1,2,3,4,5,6</t>
  </si>
  <si>
    <t>0.3,0.3,0.2,0.1,0.05,0.05</t>
  </si>
  <si>
    <t>2,3,4,5,6,7,8,9,10,11,12</t>
  </si>
  <si>
    <t>0.2,0.2,0.1,0.1,0.1,0.1,0.05,0.05,0.05,0.03,0.02</t>
  </si>
  <si>
    <t>0.6,0.2,0.1,0.04,0.02,0.01,0.01,0.005,0.005,0.005,0.005</t>
  </si>
  <si>
    <t>0.8,0.1,0.04,0.023,0.02,0.008,0.005,0.002,0.001,0.0005,0.0005</t>
  </si>
  <si>
    <t>0.9,0.05,0.03,0.01,0.005,0.003,0.001,0.0005,0.0003,0.0001,0.0001</t>
  </si>
</sst>
</file>

<file path=xl/styles.xml><?xml version="1.0" encoding="utf-8"?>
<styleSheet xmlns="http://schemas.openxmlformats.org/spreadsheetml/2006/main">
  <numFmts count="8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176" formatCode="0.00_);[Red]\(0.00\)"/>
    <numFmt numFmtId="177" formatCode="0_ "/>
    <numFmt numFmtId="178" formatCode="0.0000_ "/>
    <numFmt numFmtId="179" formatCode="_(* #,##0_);_(* \(#,##0\);_(* &quot;-&quot;??_);_(@_)"/>
  </numFmts>
  <fonts count="30">
    <font>
      <sz val="11"/>
      <color theme="1"/>
      <name val="宋体"/>
      <charset val="134"/>
      <scheme val="minor"/>
    </font>
    <font>
      <sz val="12"/>
      <color theme="1"/>
      <name val="宋体"/>
      <charset val="134"/>
      <scheme val="minor"/>
    </font>
    <font>
      <sz val="12"/>
      <color rgb="FF000000"/>
      <name val="宋体"/>
      <charset val="134"/>
      <scheme val="minor"/>
    </font>
    <font>
      <sz val="10.5"/>
      <color rgb="FF000000"/>
      <name val="宋体"/>
      <charset val="134"/>
      <scheme val="minor"/>
    </font>
    <font>
      <sz val="12"/>
      <color theme="1"/>
      <name val="宋体"/>
      <charset val="134"/>
    </font>
    <font>
      <sz val="12"/>
      <color rgb="FF000000"/>
      <name val="宋体"/>
      <charset val="134"/>
    </font>
    <font>
      <b/>
      <sz val="12"/>
      <color theme="1"/>
      <name val="宋体"/>
      <charset val="134"/>
    </font>
    <font>
      <b/>
      <sz val="12"/>
      <color theme="1"/>
      <name val="宋体"/>
      <charset val="134"/>
      <scheme val="minor"/>
    </font>
    <font>
      <sz val="12"/>
      <name val="宋体"/>
      <charset val="134"/>
      <scheme val="minor"/>
    </font>
    <font>
      <sz val="12"/>
      <color rgb="FFFF0000"/>
      <name val="宋体"/>
      <charset val="134"/>
      <scheme val="minor"/>
    </font>
    <font>
      <sz val="12"/>
      <name val="宋体"/>
      <charset val="134"/>
    </font>
    <font>
      <sz val="11"/>
      <color theme="1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</fonts>
  <fills count="40">
    <fill>
      <patternFill patternType="none"/>
    </fill>
    <fill>
      <patternFill patternType="gray125"/>
    </fill>
    <fill>
      <patternFill patternType="solid">
        <fgColor theme="0" tint="-0.2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3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599993896298105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1" fillId="12" borderId="0" applyNumberFormat="0" applyBorder="0" applyAlignment="0" applyProtection="0">
      <alignment vertical="center"/>
    </xf>
    <xf numFmtId="0" fontId="15" fillId="17" borderId="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0" fontId="13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6" fillId="19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0" fillId="16" borderId="3" applyNumberFormat="0" applyFont="0" applyAlignment="0" applyProtection="0">
      <alignment vertical="center"/>
    </xf>
    <xf numFmtId="0" fontId="16" fillId="22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6" fillId="0" borderId="8" applyNumberFormat="0" applyFill="0" applyAlignment="0" applyProtection="0">
      <alignment vertical="center"/>
    </xf>
    <xf numFmtId="0" fontId="28" fillId="0" borderId="8" applyNumberFormat="0" applyFill="0" applyAlignment="0" applyProtection="0">
      <alignment vertical="center"/>
    </xf>
    <xf numFmtId="0" fontId="16" fillId="28" borderId="0" applyNumberFormat="0" applyBorder="0" applyAlignment="0" applyProtection="0">
      <alignment vertical="center"/>
    </xf>
    <xf numFmtId="0" fontId="12" fillId="0" borderId="10" applyNumberFormat="0" applyFill="0" applyAlignment="0" applyProtection="0">
      <alignment vertical="center"/>
    </xf>
    <xf numFmtId="0" fontId="16" fillId="21" borderId="0" applyNumberFormat="0" applyBorder="0" applyAlignment="0" applyProtection="0">
      <alignment vertical="center"/>
    </xf>
    <xf numFmtId="0" fontId="19" fillId="24" borderId="5" applyNumberFormat="0" applyAlignment="0" applyProtection="0">
      <alignment vertical="center"/>
    </xf>
    <xf numFmtId="0" fontId="21" fillId="24" borderId="4" applyNumberFormat="0" applyAlignment="0" applyProtection="0">
      <alignment vertical="center"/>
    </xf>
    <xf numFmtId="0" fontId="23" fillId="27" borderId="6" applyNumberFormat="0" applyAlignment="0" applyProtection="0">
      <alignment vertical="center"/>
    </xf>
    <xf numFmtId="0" fontId="11" fillId="33" borderId="0" applyNumberFormat="0" applyBorder="0" applyAlignment="0" applyProtection="0">
      <alignment vertical="center"/>
    </xf>
    <xf numFmtId="0" fontId="16" fillId="29" borderId="0" applyNumberFormat="0" applyBorder="0" applyAlignment="0" applyProtection="0">
      <alignment vertical="center"/>
    </xf>
    <xf numFmtId="0" fontId="25" fillId="0" borderId="7" applyNumberFormat="0" applyFill="0" applyAlignment="0" applyProtection="0">
      <alignment vertical="center"/>
    </xf>
    <xf numFmtId="0" fontId="27" fillId="0" borderId="9" applyNumberFormat="0" applyFill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14" fillId="15" borderId="0" applyNumberFormat="0" applyBorder="0" applyAlignment="0" applyProtection="0">
      <alignment vertical="center"/>
    </xf>
    <xf numFmtId="0" fontId="11" fillId="11" borderId="0" applyNumberFormat="0" applyBorder="0" applyAlignment="0" applyProtection="0">
      <alignment vertical="center"/>
    </xf>
    <xf numFmtId="0" fontId="16" fillId="23" borderId="0" applyNumberFormat="0" applyBorder="0" applyAlignment="0" applyProtection="0">
      <alignment vertical="center"/>
    </xf>
    <xf numFmtId="0" fontId="11" fillId="25" borderId="0" applyNumberFormat="0" applyBorder="0" applyAlignment="0" applyProtection="0">
      <alignment vertical="center"/>
    </xf>
    <xf numFmtId="0" fontId="11" fillId="26" borderId="0" applyNumberFormat="0" applyBorder="0" applyAlignment="0" applyProtection="0">
      <alignment vertical="center"/>
    </xf>
    <xf numFmtId="0" fontId="11" fillId="30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16" fillId="35" borderId="0" applyNumberFormat="0" applyBorder="0" applyAlignment="0" applyProtection="0">
      <alignment vertical="center"/>
    </xf>
    <xf numFmtId="0" fontId="16" fillId="37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11" fillId="39" borderId="0" applyNumberFormat="0" applyBorder="0" applyAlignment="0" applyProtection="0">
      <alignment vertical="center"/>
    </xf>
    <xf numFmtId="0" fontId="16" fillId="34" borderId="0" applyNumberFormat="0" applyBorder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6" fillId="18" borderId="0" applyNumberFormat="0" applyBorder="0" applyAlignment="0" applyProtection="0">
      <alignment vertical="center"/>
    </xf>
    <xf numFmtId="0" fontId="16" fillId="36" borderId="0" applyNumberFormat="0" applyBorder="0" applyAlignment="0" applyProtection="0">
      <alignment vertical="center"/>
    </xf>
    <xf numFmtId="0" fontId="11" fillId="38" borderId="0" applyNumberFormat="0" applyBorder="0" applyAlignment="0" applyProtection="0">
      <alignment vertical="center"/>
    </xf>
    <xf numFmtId="0" fontId="16" fillId="20" borderId="0" applyNumberFormat="0" applyBorder="0" applyAlignment="0" applyProtection="0">
      <alignment vertical="center"/>
    </xf>
  </cellStyleXfs>
  <cellXfs count="99">
    <xf numFmtId="0" fontId="0" fillId="0" borderId="0" xfId="0">
      <alignment vertical="center"/>
    </xf>
    <xf numFmtId="0" fontId="1" fillId="2" borderId="0" xfId="0" applyFont="1" applyFill="1" applyBorder="1" applyAlignment="1"/>
    <xf numFmtId="0" fontId="2" fillId="0" borderId="0" xfId="0" applyFont="1" applyFill="1" applyBorder="1" applyAlignment="1">
      <alignment vertical="center"/>
    </xf>
    <xf numFmtId="0" fontId="2" fillId="3" borderId="0" xfId="0" applyFont="1" applyFill="1" applyBorder="1" applyAlignment="1">
      <alignment vertical="center"/>
    </xf>
    <xf numFmtId="0" fontId="2" fillId="0" borderId="0" xfId="0" applyFont="1" applyFill="1" applyBorder="1" applyAlignment="1">
      <alignment horizontal="left"/>
    </xf>
    <xf numFmtId="0" fontId="1" fillId="0" borderId="0" xfId="0" applyFont="1" applyFill="1" applyBorder="1" applyAlignment="1"/>
    <xf numFmtId="0" fontId="3" fillId="3" borderId="0" xfId="0" applyNumberFormat="1" applyFont="1" applyFill="1" applyBorder="1" applyAlignment="1"/>
    <xf numFmtId="0" fontId="1" fillId="3" borderId="0" xfId="0" applyFont="1" applyFill="1" applyBorder="1" applyAlignment="1"/>
    <xf numFmtId="0" fontId="3" fillId="3" borderId="0" xfId="0" applyFont="1" applyFill="1" applyBorder="1" applyAlignment="1"/>
    <xf numFmtId="0" fontId="0" fillId="2" borderId="0" xfId="0" applyFill="1">
      <alignment vertical="center"/>
    </xf>
    <xf numFmtId="0" fontId="1" fillId="0" borderId="0" xfId="0" applyFont="1" applyFill="1" applyAlignment="1"/>
    <xf numFmtId="0" fontId="4" fillId="0" borderId="0" xfId="0" applyFont="1" applyFill="1" applyAlignment="1"/>
    <xf numFmtId="0" fontId="1" fillId="0" borderId="0" xfId="0" applyFont="1" applyFill="1" applyAlignment="1">
      <alignment wrapText="1"/>
    </xf>
    <xf numFmtId="0" fontId="1" fillId="0" borderId="0" xfId="0" applyFont="1" applyFill="1" applyAlignment="1">
      <alignment horizontal="left"/>
    </xf>
    <xf numFmtId="0" fontId="4" fillId="0" borderId="0" xfId="0" applyFont="1" applyFill="1" applyAlignment="1">
      <alignment horizontal="left"/>
    </xf>
    <xf numFmtId="176" fontId="4" fillId="0" borderId="0" xfId="0" applyNumberFormat="1" applyFont="1" applyFill="1" applyAlignment="1">
      <alignment horizontal="left"/>
    </xf>
    <xf numFmtId="176" fontId="1" fillId="0" borderId="0" xfId="0" applyNumberFormat="1" applyFont="1" applyFill="1" applyAlignment="1">
      <alignment horizontal="left"/>
    </xf>
    <xf numFmtId="0" fontId="1" fillId="4" borderId="0" xfId="0" applyFont="1" applyFill="1" applyBorder="1" applyAlignment="1"/>
    <xf numFmtId="49" fontId="1" fillId="0" borderId="0" xfId="0" applyNumberFormat="1" applyFont="1" applyFill="1" applyBorder="1" applyAlignment="1"/>
    <xf numFmtId="49" fontId="1" fillId="3" borderId="0" xfId="0" applyNumberFormat="1" applyFont="1" applyFill="1" applyBorder="1" applyAlignment="1"/>
    <xf numFmtId="0" fontId="1" fillId="0" borderId="0" xfId="0" applyNumberFormat="1" applyFont="1" applyFill="1" applyBorder="1" applyAlignment="1"/>
    <xf numFmtId="0" fontId="2" fillId="0" borderId="0" xfId="0" applyFont="1" applyFill="1" applyBorder="1" applyAlignment="1"/>
    <xf numFmtId="49" fontId="1" fillId="4" borderId="0" xfId="0" applyNumberFormat="1" applyFont="1" applyFill="1" applyBorder="1" applyAlignment="1"/>
    <xf numFmtId="0" fontId="1" fillId="4" borderId="0" xfId="0" applyNumberFormat="1" applyFont="1" applyFill="1" applyBorder="1" applyAlignment="1"/>
    <xf numFmtId="0" fontId="2" fillId="4" borderId="0" xfId="0" applyFont="1" applyFill="1" applyBorder="1" applyAlignment="1"/>
    <xf numFmtId="0" fontId="4" fillId="0" borderId="0" xfId="0" applyFont="1" applyFill="1" applyBorder="1" applyAlignment="1">
      <alignment wrapText="1"/>
    </xf>
    <xf numFmtId="0" fontId="4" fillId="3" borderId="0" xfId="0" applyFont="1" applyFill="1" applyBorder="1" applyAlignment="1">
      <alignment wrapText="1"/>
    </xf>
    <xf numFmtId="2" fontId="1" fillId="0" borderId="0" xfId="0" applyNumberFormat="1" applyFont="1" applyFill="1" applyBorder="1" applyAlignment="1"/>
    <xf numFmtId="49" fontId="1" fillId="0" borderId="0" xfId="0" applyNumberFormat="1" applyFont="1" applyFill="1" applyBorder="1" applyAlignment="1">
      <alignment horizontal="right"/>
    </xf>
    <xf numFmtId="49" fontId="1" fillId="4" borderId="0" xfId="0" applyNumberFormat="1" applyFont="1" applyFill="1" applyBorder="1" applyAlignment="1">
      <alignment horizontal="right"/>
    </xf>
    <xf numFmtId="0" fontId="5" fillId="0" borderId="0" xfId="0" applyFont="1" applyFill="1" applyBorder="1" applyAlignment="1"/>
    <xf numFmtId="9" fontId="4" fillId="0" borderId="0" xfId="0" applyNumberFormat="1" applyFont="1" applyFill="1" applyBorder="1" applyAlignment="1">
      <alignment horizontal="left" wrapText="1"/>
    </xf>
    <xf numFmtId="9" fontId="1" fillId="4" borderId="0" xfId="0" applyNumberFormat="1" applyFont="1" applyFill="1" applyBorder="1" applyAlignment="1">
      <alignment horizontal="left"/>
    </xf>
    <xf numFmtId="9" fontId="1" fillId="0" borderId="0" xfId="0" applyNumberFormat="1" applyFont="1" applyFill="1" applyBorder="1" applyAlignment="1">
      <alignment horizontal="left"/>
    </xf>
    <xf numFmtId="0" fontId="2" fillId="3" borderId="0" xfId="0" applyFont="1" applyFill="1" applyBorder="1" applyAlignment="1"/>
    <xf numFmtId="3" fontId="0" fillId="0" borderId="0" xfId="0" applyNumberFormat="1">
      <alignment vertical="center"/>
    </xf>
    <xf numFmtId="0" fontId="1" fillId="0" borderId="0" xfId="0" applyNumberFormat="1" applyFont="1" applyFill="1" applyAlignment="1"/>
    <xf numFmtId="177" fontId="1" fillId="0" borderId="0" xfId="0" applyNumberFormat="1" applyFont="1" applyFill="1" applyAlignment="1"/>
    <xf numFmtId="178" fontId="0" fillId="0" borderId="0" xfId="0" applyNumberFormat="1">
      <alignment vertical="center"/>
    </xf>
    <xf numFmtId="0" fontId="0" fillId="0" borderId="0" xfId="0" applyNumberFormat="1">
      <alignment vertical="center"/>
    </xf>
    <xf numFmtId="0" fontId="0" fillId="5" borderId="0" xfId="0" applyFill="1">
      <alignment vertical="center"/>
    </xf>
    <xf numFmtId="0" fontId="0" fillId="0" borderId="0" xfId="0" applyFill="1">
      <alignment vertical="center"/>
    </xf>
    <xf numFmtId="0" fontId="4" fillId="5" borderId="0" xfId="0" applyFont="1" applyFill="1" applyAlignment="1">
      <alignment horizontal="left"/>
    </xf>
    <xf numFmtId="0" fontId="1" fillId="5" borderId="0" xfId="0" applyFont="1" applyFill="1" applyAlignment="1">
      <alignment horizontal="left"/>
    </xf>
    <xf numFmtId="0" fontId="0" fillId="0" borderId="0" xfId="0" applyAlignment="1">
      <alignment vertical="center" wrapText="1"/>
    </xf>
    <xf numFmtId="177" fontId="0" fillId="0" borderId="0" xfId="0" applyNumberFormat="1">
      <alignment vertical="center"/>
    </xf>
    <xf numFmtId="0" fontId="6" fillId="0" borderId="0" xfId="0" applyFont="1" applyFill="1" applyAlignment="1">
      <alignment horizontal="left"/>
    </xf>
    <xf numFmtId="0" fontId="7" fillId="0" borderId="0" xfId="0" applyFont="1" applyFill="1" applyAlignment="1">
      <alignment horizontal="left"/>
    </xf>
    <xf numFmtId="179" fontId="1" fillId="0" borderId="0" xfId="0" applyNumberFormat="1" applyFont="1" applyFill="1" applyAlignment="1"/>
    <xf numFmtId="2" fontId="1" fillId="0" borderId="0" xfId="0" applyNumberFormat="1" applyFont="1" applyFill="1" applyAlignment="1"/>
    <xf numFmtId="2" fontId="1" fillId="6" borderId="0" xfId="0" applyNumberFormat="1" applyFont="1" applyFill="1" applyAlignment="1"/>
    <xf numFmtId="0" fontId="0" fillId="0" borderId="0" xfId="0" applyFill="1" applyAlignment="1">
      <alignment vertical="center"/>
    </xf>
    <xf numFmtId="0" fontId="1" fillId="0" borderId="0" xfId="0" applyFont="1" applyFill="1" applyAlignment="1">
      <alignment vertical="center"/>
    </xf>
    <xf numFmtId="0" fontId="4" fillId="0" borderId="0" xfId="0" applyFont="1" applyFill="1" applyAlignment="1">
      <alignment vertical="center"/>
    </xf>
    <xf numFmtId="0" fontId="1" fillId="7" borderId="0" xfId="0" applyFont="1" applyFill="1" applyAlignment="1">
      <alignment vertical="center"/>
    </xf>
    <xf numFmtId="0" fontId="8" fillId="0" borderId="0" xfId="0" applyFont="1" applyFill="1" applyAlignment="1">
      <alignment vertical="center"/>
    </xf>
    <xf numFmtId="0" fontId="1" fillId="0" borderId="0" xfId="0" applyFont="1" applyFill="1" applyBorder="1" applyAlignment="1">
      <alignment vertical="center"/>
    </xf>
    <xf numFmtId="0" fontId="1" fillId="3" borderId="0" xfId="0" applyFont="1" applyFill="1" applyAlignment="1">
      <alignment vertical="center"/>
    </xf>
    <xf numFmtId="0" fontId="1" fillId="6" borderId="0" xfId="0" applyFont="1" applyFill="1" applyAlignment="1">
      <alignment vertical="center"/>
    </xf>
    <xf numFmtId="179" fontId="0" fillId="0" borderId="0" xfId="8" applyNumberFormat="1" applyFont="1" applyFill="1" applyAlignment="1"/>
    <xf numFmtId="0" fontId="1" fillId="6" borderId="0" xfId="0" applyFont="1" applyFill="1" applyAlignment="1"/>
    <xf numFmtId="0" fontId="9" fillId="0" borderId="0" xfId="0" applyFont="1" applyFill="1" applyAlignment="1">
      <alignment vertical="center"/>
    </xf>
    <xf numFmtId="0" fontId="8" fillId="0" borderId="0" xfId="0" applyFont="1" applyFill="1" applyAlignment="1"/>
    <xf numFmtId="0" fontId="1" fillId="8" borderId="0" xfId="0" applyFont="1" applyFill="1" applyAlignment="1"/>
    <xf numFmtId="0" fontId="1" fillId="0" borderId="0" xfId="0" applyFont="1" applyFill="1" applyAlignment="1">
      <alignment horizontal="center"/>
    </xf>
    <xf numFmtId="0" fontId="0" fillId="0" borderId="0" xfId="0" applyAlignment="1">
      <alignment horizontal="center" vertical="center"/>
    </xf>
    <xf numFmtId="0" fontId="1" fillId="7" borderId="0" xfId="0" applyFont="1" applyFill="1" applyAlignment="1"/>
    <xf numFmtId="0" fontId="1" fillId="7" borderId="0" xfId="0" applyFont="1" applyFill="1" applyAlignment="1">
      <alignment horizontal="center"/>
    </xf>
    <xf numFmtId="0" fontId="1" fillId="3" borderId="0" xfId="0" applyFont="1" applyFill="1" applyAlignment="1"/>
    <xf numFmtId="0" fontId="4" fillId="8" borderId="0" xfId="0" applyFont="1" applyFill="1" applyAlignment="1"/>
    <xf numFmtId="0" fontId="1" fillId="3" borderId="0" xfId="0" applyFont="1" applyFill="1" applyAlignment="1">
      <alignment horizontal="center"/>
    </xf>
    <xf numFmtId="0" fontId="4" fillId="0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0" borderId="0" xfId="0" applyFont="1" applyFill="1" applyBorder="1" applyAlignment="1">
      <alignment horizontal="center"/>
    </xf>
    <xf numFmtId="0" fontId="0" fillId="0" borderId="0" xfId="0" applyFill="1" applyAlignment="1">
      <alignment horizontal="center" vertical="center"/>
    </xf>
    <xf numFmtId="9" fontId="1" fillId="0" borderId="0" xfId="0" applyNumberFormat="1" applyFont="1" applyFill="1" applyAlignment="1"/>
    <xf numFmtId="179" fontId="0" fillId="0" borderId="0" xfId="31" applyNumberFormat="1" applyFont="1" applyFill="1" applyAlignment="1"/>
    <xf numFmtId="0" fontId="8" fillId="3" borderId="0" xfId="0" applyFont="1" applyFill="1" applyBorder="1" applyAlignment="1"/>
    <xf numFmtId="0" fontId="1" fillId="7" borderId="0" xfId="0" applyFont="1" applyFill="1" applyBorder="1" applyAlignment="1">
      <alignment horizontal="center"/>
    </xf>
    <xf numFmtId="0" fontId="8" fillId="7" borderId="0" xfId="0" applyFont="1" applyFill="1" applyBorder="1" applyAlignment="1">
      <alignment horizontal="center"/>
    </xf>
    <xf numFmtId="0" fontId="8" fillId="0" borderId="1" xfId="0" applyFont="1" applyFill="1" applyBorder="1" applyAlignment="1"/>
    <xf numFmtId="0" fontId="1" fillId="7" borderId="1" xfId="0" applyNumberFormat="1" applyFont="1" applyFill="1" applyBorder="1" applyAlignment="1">
      <alignment horizontal="center"/>
    </xf>
    <xf numFmtId="0" fontId="10" fillId="7" borderId="1" xfId="0" applyNumberFormat="1" applyFont="1" applyFill="1" applyBorder="1" applyAlignment="1">
      <alignment horizontal="center"/>
    </xf>
    <xf numFmtId="0" fontId="1" fillId="7" borderId="1" xfId="0" applyFont="1" applyFill="1" applyBorder="1" applyAlignment="1">
      <alignment horizontal="center" vertical="center"/>
    </xf>
    <xf numFmtId="0" fontId="8" fillId="7" borderId="1" xfId="0" applyFont="1" applyFill="1" applyBorder="1" applyAlignment="1">
      <alignment horizontal="center" vertical="center"/>
    </xf>
    <xf numFmtId="0" fontId="8" fillId="3" borderId="1" xfId="0" applyFont="1" applyFill="1" applyBorder="1" applyAlignment="1"/>
    <xf numFmtId="0" fontId="1" fillId="7" borderId="1" xfId="0" applyFont="1" applyFill="1" applyBorder="1" applyAlignment="1">
      <alignment horizontal="center"/>
    </xf>
    <xf numFmtId="0" fontId="1" fillId="4" borderId="1" xfId="0" applyFont="1" applyFill="1" applyBorder="1" applyAlignment="1">
      <alignment horizontal="center" vertical="center"/>
    </xf>
    <xf numFmtId="0" fontId="8" fillId="3" borderId="2" xfId="0" applyFont="1" applyFill="1" applyBorder="1" applyAlignment="1"/>
    <xf numFmtId="0" fontId="1" fillId="7" borderId="2" xfId="0" applyFont="1" applyFill="1" applyBorder="1" applyAlignment="1">
      <alignment horizontal="center" vertical="center"/>
    </xf>
    <xf numFmtId="0" fontId="8" fillId="7" borderId="2" xfId="0" applyFont="1" applyFill="1" applyBorder="1" applyAlignment="1">
      <alignment horizontal="center" vertical="center"/>
    </xf>
    <xf numFmtId="0" fontId="0" fillId="0" borderId="0" xfId="8" applyNumberFormat="1" applyFont="1" applyFill="1" applyAlignment="1"/>
    <xf numFmtId="0" fontId="1" fillId="7" borderId="0" xfId="0" applyFont="1" applyFill="1" applyBorder="1" applyAlignment="1">
      <alignment horizontal="center" vertical="center"/>
    </xf>
    <xf numFmtId="0" fontId="1" fillId="7" borderId="0" xfId="0" applyFont="1" applyFill="1" applyAlignment="1">
      <alignment horizontal="center" vertical="center"/>
    </xf>
    <xf numFmtId="0" fontId="0" fillId="8" borderId="0" xfId="0" applyFill="1">
      <alignment vertical="center"/>
    </xf>
    <xf numFmtId="0" fontId="0" fillId="0" borderId="0" xfId="0" applyAlignment="1">
      <alignment horizontal="left" vertical="center"/>
    </xf>
    <xf numFmtId="0" fontId="0" fillId="8" borderId="0" xfId="0" applyFill="1" applyAlignment="1">
      <alignment horizontal="left" vertical="center"/>
    </xf>
    <xf numFmtId="0" fontId="0" fillId="3" borderId="0" xfId="0" applyFill="1" applyAlignment="1">
      <alignment horizontal="left" vertical="center"/>
    </xf>
    <xf numFmtId="0" fontId="0" fillId="7" borderId="0" xfId="0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haredStrings" Target="sharedStrings.xml"/><Relationship Id="rId14" Type="http://schemas.openxmlformats.org/officeDocument/2006/relationships/styles" Target="style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jpe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180975</xdr:colOff>
      <xdr:row>0</xdr:row>
      <xdr:rowOff>76200</xdr:rowOff>
    </xdr:from>
    <xdr:to>
      <xdr:col>14</xdr:col>
      <xdr:colOff>638175</xdr:colOff>
      <xdr:row>33</xdr:row>
      <xdr:rowOff>86360</xdr:rowOff>
    </xdr:to>
    <xdr:pic>
      <xdr:nvPicPr>
        <xdr:cNvPr id="3" name="图片 2" descr="Slots换皮游戏大厅-制作BGM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0975" y="76200"/>
          <a:ext cx="10058400" cy="5668010"/>
        </a:xfrm>
        <a:prstGeom prst="rect">
          <a:avLst/>
        </a:prstGeom>
      </xdr:spPr>
    </xdr:pic>
    <xdr:clientData/>
  </xdr:twoCellAnchor>
  <xdr:twoCellAnchor>
    <xdr:from>
      <xdr:col>12</xdr:col>
      <xdr:colOff>238125</xdr:colOff>
      <xdr:row>31</xdr:row>
      <xdr:rowOff>104775</xdr:rowOff>
    </xdr:from>
    <xdr:to>
      <xdr:col>14</xdr:col>
      <xdr:colOff>628650</xdr:colOff>
      <xdr:row>31</xdr:row>
      <xdr:rowOff>123825</xdr:rowOff>
    </xdr:to>
    <xdr:cxnSp>
      <xdr:nvCxnSpPr>
        <xdr:cNvPr id="7" name="直接箭头连接符 6"/>
        <xdr:cNvCxnSpPr/>
      </xdr:nvCxnSpPr>
      <xdr:spPr>
        <a:xfrm flipH="1">
          <a:off x="8467725" y="5419725"/>
          <a:ext cx="1762125" cy="19050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527050</xdr:colOff>
      <xdr:row>1</xdr:row>
      <xdr:rowOff>85725</xdr:rowOff>
    </xdr:from>
    <xdr:to>
      <xdr:col>14</xdr:col>
      <xdr:colOff>647700</xdr:colOff>
      <xdr:row>1</xdr:row>
      <xdr:rowOff>107950</xdr:rowOff>
    </xdr:to>
    <xdr:cxnSp>
      <xdr:nvCxnSpPr>
        <xdr:cNvPr id="8" name="直接箭头连接符 7"/>
        <xdr:cNvCxnSpPr/>
      </xdr:nvCxnSpPr>
      <xdr:spPr>
        <a:xfrm flipH="1">
          <a:off x="8756650" y="257175"/>
          <a:ext cx="1492250" cy="2222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6350</xdr:colOff>
      <xdr:row>1</xdr:row>
      <xdr:rowOff>168275</xdr:rowOff>
    </xdr:from>
    <xdr:to>
      <xdr:col>14</xdr:col>
      <xdr:colOff>638175</xdr:colOff>
      <xdr:row>5</xdr:row>
      <xdr:rowOff>95250</xdr:rowOff>
    </xdr:to>
    <xdr:cxnSp>
      <xdr:nvCxnSpPr>
        <xdr:cNvPr id="9" name="直接箭头连接符 8"/>
        <xdr:cNvCxnSpPr/>
      </xdr:nvCxnSpPr>
      <xdr:spPr>
        <a:xfrm flipH="1" flipV="1">
          <a:off x="692150" y="339725"/>
          <a:ext cx="9547225" cy="612775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69850</xdr:colOff>
      <xdr:row>25</xdr:row>
      <xdr:rowOff>95250</xdr:rowOff>
    </xdr:from>
    <xdr:to>
      <xdr:col>14</xdr:col>
      <xdr:colOff>657225</xdr:colOff>
      <xdr:row>31</xdr:row>
      <xdr:rowOff>69850</xdr:rowOff>
    </xdr:to>
    <xdr:cxnSp>
      <xdr:nvCxnSpPr>
        <xdr:cNvPr id="10" name="直接箭头连接符 9"/>
        <xdr:cNvCxnSpPr/>
      </xdr:nvCxnSpPr>
      <xdr:spPr>
        <a:xfrm flipH="1">
          <a:off x="2813050" y="4381500"/>
          <a:ext cx="7445375" cy="1003300"/>
        </a:xfrm>
        <a:prstGeom prst="straightConnector1">
          <a:avLst/>
        </a:prstGeom>
        <a:ln w="38100"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180975</xdr:colOff>
      <xdr:row>34</xdr:row>
      <xdr:rowOff>85725</xdr:rowOff>
    </xdr:from>
    <xdr:to>
      <xdr:col>14</xdr:col>
      <xdr:colOff>674370</xdr:colOff>
      <xdr:row>67</xdr:row>
      <xdr:rowOff>86995</xdr:rowOff>
    </xdr:to>
    <xdr:pic>
      <xdr:nvPicPr>
        <xdr:cNvPr id="11" name="图片 1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80975" y="5915025"/>
          <a:ext cx="10094595" cy="56591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3175</xdr:colOff>
      <xdr:row>0</xdr:row>
      <xdr:rowOff>9525</xdr:rowOff>
    </xdr:from>
    <xdr:to>
      <xdr:col>15</xdr:col>
      <xdr:colOff>257175</xdr:colOff>
      <xdr:row>20</xdr:row>
      <xdr:rowOff>3175</xdr:rowOff>
    </xdr:to>
    <xdr:pic>
      <xdr:nvPicPr>
        <xdr:cNvPr id="2" name="图片 1" descr="IMG_548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191625" y="9525"/>
          <a:ext cx="6426200" cy="3613150"/>
        </a:xfrm>
        <a:prstGeom prst="rect">
          <a:avLst/>
        </a:prstGeom>
      </xdr:spPr>
    </xdr:pic>
    <xdr:clientData/>
  </xdr:twoCellAnchor>
  <xdr:twoCellAnchor editAs="oneCell">
    <xdr:from>
      <xdr:col>6</xdr:col>
      <xdr:colOff>12700</xdr:colOff>
      <xdr:row>20</xdr:row>
      <xdr:rowOff>0</xdr:rowOff>
    </xdr:from>
    <xdr:to>
      <xdr:col>15</xdr:col>
      <xdr:colOff>579755</xdr:colOff>
      <xdr:row>40</xdr:row>
      <xdr:rowOff>171450</xdr:rowOff>
    </xdr:to>
    <xdr:pic>
      <xdr:nvPicPr>
        <xdr:cNvPr id="3" name="图片 2" descr="18194C81AEA5886375D4D8186411F77C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201150" y="3619500"/>
          <a:ext cx="6739255" cy="37909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16</xdr:col>
      <xdr:colOff>419100</xdr:colOff>
      <xdr:row>0</xdr:row>
      <xdr:rowOff>9525</xdr:rowOff>
    </xdr:from>
    <xdr:to>
      <xdr:col>27</xdr:col>
      <xdr:colOff>379095</xdr:colOff>
      <xdr:row>20</xdr:row>
      <xdr:rowOff>120650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6563975" y="9525"/>
          <a:ext cx="7503795" cy="3949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231775</xdr:colOff>
      <xdr:row>21</xdr:row>
      <xdr:rowOff>19050</xdr:rowOff>
    </xdr:from>
    <xdr:to>
      <xdr:col>16</xdr:col>
      <xdr:colOff>130810</xdr:colOff>
      <xdr:row>45</xdr:row>
      <xdr:rowOff>75565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832850" y="4029075"/>
          <a:ext cx="7442835" cy="4266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200025</xdr:colOff>
      <xdr:row>0</xdr:row>
      <xdr:rowOff>9525</xdr:rowOff>
    </xdr:from>
    <xdr:to>
      <xdr:col>16</xdr:col>
      <xdr:colOff>361950</xdr:colOff>
      <xdr:row>20</xdr:row>
      <xdr:rowOff>133350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801100" y="9525"/>
          <a:ext cx="7705725" cy="3962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95250</xdr:colOff>
      <xdr:row>11</xdr:row>
      <xdr:rowOff>57150</xdr:rowOff>
    </xdr:from>
    <xdr:to>
      <xdr:col>4</xdr:col>
      <xdr:colOff>2171700</xdr:colOff>
      <xdr:row>31</xdr:row>
      <xdr:rowOff>66040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438900" y="2352675"/>
          <a:ext cx="2076450" cy="3437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266700</xdr:colOff>
      <xdr:row>14</xdr:row>
      <xdr:rowOff>38100</xdr:rowOff>
    </xdr:from>
    <xdr:to>
      <xdr:col>4</xdr:col>
      <xdr:colOff>2066925</xdr:colOff>
      <xdr:row>17</xdr:row>
      <xdr:rowOff>0</xdr:rowOff>
    </xdr:to>
    <xdr:sp>
      <xdr:nvSpPr>
        <xdr:cNvPr id="8" name="文本框 7"/>
        <xdr:cNvSpPr txBox="1"/>
      </xdr:nvSpPr>
      <xdr:spPr>
        <a:xfrm>
          <a:off x="6610350" y="2847975"/>
          <a:ext cx="1800225" cy="4762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ctr"/>
          <a:r>
            <a:rPr lang="en-US" altLang="zh-CN" sz="1100"/>
            <a:t>HOURLY WHEEL</a:t>
          </a:r>
          <a:endParaRPr lang="en-US" altLang="zh-CN" sz="1100"/>
        </a:p>
        <a:p>
          <a:pPr algn="ctr"/>
          <a:r>
            <a:rPr lang="en-US" altLang="zh-CN" sz="1100"/>
            <a:t>1000000</a:t>
          </a:r>
          <a:endParaRPr lang="en-US" altLang="zh-CN" sz="1100"/>
        </a:p>
      </xdr:txBody>
    </xdr:sp>
    <xdr:clientData/>
  </xdr:twoCellAnchor>
  <xdr:twoCellAnchor>
    <xdr:from>
      <xdr:col>4</xdr:col>
      <xdr:colOff>269875</xdr:colOff>
      <xdr:row>22</xdr:row>
      <xdr:rowOff>146050</xdr:rowOff>
    </xdr:from>
    <xdr:to>
      <xdr:col>4</xdr:col>
      <xdr:colOff>2070100</xdr:colOff>
      <xdr:row>25</xdr:row>
      <xdr:rowOff>99060</xdr:rowOff>
    </xdr:to>
    <xdr:sp>
      <xdr:nvSpPr>
        <xdr:cNvPr id="9" name="文本框 8"/>
        <xdr:cNvSpPr txBox="1"/>
      </xdr:nvSpPr>
      <xdr:spPr>
        <a:xfrm>
          <a:off x="6613525" y="4327525"/>
          <a:ext cx="1800225" cy="46736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VIP BONUS</a:t>
          </a:r>
          <a:endParaRPr lang="en-US" altLang="zh-CN" sz="1100"/>
        </a:p>
        <a:p>
          <a:pPr algn="ctr"/>
          <a:r>
            <a:rPr lang="en-US" altLang="zh-CN" sz="1100"/>
            <a:t>200000</a:t>
          </a:r>
          <a:endParaRPr lang="en-US" altLang="zh-CN" sz="1100"/>
        </a:p>
      </xdr:txBody>
    </xdr:sp>
    <xdr:clientData/>
  </xdr:twoCellAnchor>
  <xdr:twoCellAnchor>
    <xdr:from>
      <xdr:col>4</xdr:col>
      <xdr:colOff>282575</xdr:colOff>
      <xdr:row>27</xdr:row>
      <xdr:rowOff>34925</xdr:rowOff>
    </xdr:from>
    <xdr:to>
      <xdr:col>4</xdr:col>
      <xdr:colOff>2082800</xdr:colOff>
      <xdr:row>29</xdr:row>
      <xdr:rowOff>168275</xdr:rowOff>
    </xdr:to>
    <xdr:sp>
      <xdr:nvSpPr>
        <xdr:cNvPr id="10" name="文本框 9"/>
        <xdr:cNvSpPr txBox="1"/>
      </xdr:nvSpPr>
      <xdr:spPr>
        <a:xfrm>
          <a:off x="6626225" y="5073650"/>
          <a:ext cx="1800225" cy="4762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TOTAL</a:t>
          </a:r>
          <a:endParaRPr lang="en-US" altLang="zh-CN" sz="1100"/>
        </a:p>
        <a:p>
          <a:pPr algn="ctr"/>
          <a:r>
            <a:rPr lang="en-US" altLang="zh-CN" sz="1100"/>
            <a:t>1200000</a:t>
          </a:r>
          <a:endParaRPr lang="en-US" altLang="zh-CN" sz="1100"/>
        </a:p>
      </xdr:txBody>
    </xdr:sp>
    <xdr:clientData/>
  </xdr:twoCellAnchor>
  <xdr:twoCellAnchor>
    <xdr:from>
      <xdr:col>4</xdr:col>
      <xdr:colOff>949325</xdr:colOff>
      <xdr:row>17</xdr:row>
      <xdr:rowOff>6350</xdr:rowOff>
    </xdr:from>
    <xdr:to>
      <xdr:col>4</xdr:col>
      <xdr:colOff>1321435</xdr:colOff>
      <xdr:row>18</xdr:row>
      <xdr:rowOff>102870</xdr:rowOff>
    </xdr:to>
    <xdr:sp>
      <xdr:nvSpPr>
        <xdr:cNvPr id="11" name="文本框 10"/>
        <xdr:cNvSpPr txBox="1"/>
      </xdr:nvSpPr>
      <xdr:spPr>
        <a:xfrm>
          <a:off x="7292975" y="3330575"/>
          <a:ext cx="372110" cy="2679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+</a:t>
          </a:r>
          <a:endParaRPr lang="en-US" altLang="zh-CN" sz="1100"/>
        </a:p>
      </xdr:txBody>
    </xdr:sp>
    <xdr:clientData/>
  </xdr:twoCellAnchor>
  <xdr:twoCellAnchor>
    <xdr:from>
      <xdr:col>4</xdr:col>
      <xdr:colOff>244475</xdr:colOff>
      <xdr:row>18</xdr:row>
      <xdr:rowOff>101600</xdr:rowOff>
    </xdr:from>
    <xdr:to>
      <xdr:col>4</xdr:col>
      <xdr:colOff>2044700</xdr:colOff>
      <xdr:row>21</xdr:row>
      <xdr:rowOff>45085</xdr:rowOff>
    </xdr:to>
    <xdr:sp>
      <xdr:nvSpPr>
        <xdr:cNvPr id="4" name="文本框 3"/>
        <xdr:cNvSpPr txBox="1"/>
      </xdr:nvSpPr>
      <xdr:spPr>
        <a:xfrm>
          <a:off x="6588125" y="3597275"/>
          <a:ext cx="1800225" cy="45783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WHEEL OF LUCK</a:t>
          </a:r>
          <a:endParaRPr lang="en-US" altLang="zh-CN" sz="1100"/>
        </a:p>
        <a:p>
          <a:pPr algn="ctr"/>
          <a:r>
            <a:rPr lang="en-US" altLang="zh-CN" sz="1100"/>
            <a:t>20000000</a:t>
          </a:r>
          <a:endParaRPr lang="en-US" altLang="zh-CN" sz="1100"/>
        </a:p>
      </xdr:txBody>
    </xdr:sp>
    <xdr:clientData/>
  </xdr:twoCellAnchor>
  <xdr:twoCellAnchor>
    <xdr:from>
      <xdr:col>4</xdr:col>
      <xdr:colOff>990600</xdr:colOff>
      <xdr:row>21</xdr:row>
      <xdr:rowOff>38100</xdr:rowOff>
    </xdr:from>
    <xdr:to>
      <xdr:col>4</xdr:col>
      <xdr:colOff>1362710</xdr:colOff>
      <xdr:row>22</xdr:row>
      <xdr:rowOff>134620</xdr:rowOff>
    </xdr:to>
    <xdr:sp>
      <xdr:nvSpPr>
        <xdr:cNvPr id="5" name="文本框 4"/>
        <xdr:cNvSpPr txBox="1"/>
      </xdr:nvSpPr>
      <xdr:spPr>
        <a:xfrm>
          <a:off x="7334250" y="4048125"/>
          <a:ext cx="372110" cy="2679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+</a:t>
          </a:r>
          <a:endParaRPr lang="en-US" altLang="zh-CN" sz="1100"/>
        </a:p>
      </xdr:txBody>
    </xdr:sp>
    <xdr:clientData/>
  </xdr:twoCellAnchor>
  <xdr:twoCellAnchor>
    <xdr:from>
      <xdr:col>4</xdr:col>
      <xdr:colOff>1012825</xdr:colOff>
      <xdr:row>25</xdr:row>
      <xdr:rowOff>107950</xdr:rowOff>
    </xdr:from>
    <xdr:to>
      <xdr:col>4</xdr:col>
      <xdr:colOff>1384935</xdr:colOff>
      <xdr:row>27</xdr:row>
      <xdr:rowOff>33020</xdr:rowOff>
    </xdr:to>
    <xdr:sp>
      <xdr:nvSpPr>
        <xdr:cNvPr id="13" name="文本框 12"/>
        <xdr:cNvSpPr txBox="1"/>
      </xdr:nvSpPr>
      <xdr:spPr>
        <a:xfrm>
          <a:off x="7356475" y="4803775"/>
          <a:ext cx="372110" cy="2679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=</a:t>
          </a:r>
          <a:endParaRPr lang="en-US" altLang="zh-CN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514350</xdr:colOff>
      <xdr:row>0</xdr:row>
      <xdr:rowOff>152400</xdr:rowOff>
    </xdr:from>
    <xdr:to>
      <xdr:col>17</xdr:col>
      <xdr:colOff>570865</xdr:colOff>
      <xdr:row>25</xdr:row>
      <xdr:rowOff>8890</xdr:rowOff>
    </xdr:to>
    <xdr:pic>
      <xdr:nvPicPr>
        <xdr:cNvPr id="3" name="图片 2" descr="{DA833824-8C90-4D2E-12F7-AE3B100E7189}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9525" y="152400"/>
          <a:ext cx="7600315" cy="43046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.vml"/><Relationship Id="rId1" Type="http://schemas.openxmlformats.org/officeDocument/2006/relationships/comments" Target="../comments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3.vml"/><Relationship Id="rId1" Type="http://schemas.openxmlformats.org/officeDocument/2006/relationships/comments" Target="../comments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9"/>
  <sheetViews>
    <sheetView workbookViewId="0">
      <selection activeCell="F11" sqref="F11"/>
    </sheetView>
  </sheetViews>
  <sheetFormatPr defaultColWidth="9" defaultRowHeight="13.5" outlineLevelCol="5"/>
  <cols>
    <col min="1" max="1" width="21.625" customWidth="1"/>
    <col min="2" max="2" width="29.5" style="95" customWidth="1"/>
  </cols>
  <sheetData>
    <row r="1" s="94" customFormat="1" spans="1:2">
      <c r="A1" s="94" t="s">
        <v>0</v>
      </c>
      <c r="B1" s="96"/>
    </row>
    <row r="2" customFormat="1" spans="1:2">
      <c r="A2" t="s">
        <v>1</v>
      </c>
      <c r="B2" s="95"/>
    </row>
    <row r="3" customFormat="1" spans="1:2">
      <c r="A3" t="s">
        <v>2</v>
      </c>
      <c r="B3" s="95"/>
    </row>
    <row r="4" s="94" customFormat="1" spans="1:2">
      <c r="A4" s="94" t="s">
        <v>3</v>
      </c>
      <c r="B4" s="96"/>
    </row>
    <row r="5" spans="1:6">
      <c r="A5" t="s">
        <v>4</v>
      </c>
      <c r="B5" s="97" t="s">
        <v>5</v>
      </c>
      <c r="C5" s="98"/>
      <c r="F5" t="s">
        <v>6</v>
      </c>
    </row>
    <row r="6" spans="1:6">
      <c r="A6" t="s">
        <v>7</v>
      </c>
      <c r="B6" s="97" t="s">
        <v>5</v>
      </c>
      <c r="C6" s="98"/>
      <c r="F6" t="s">
        <v>8</v>
      </c>
    </row>
    <row r="7" spans="1:6">
      <c r="A7" t="s">
        <v>9</v>
      </c>
      <c r="B7" s="97" t="s">
        <v>5</v>
      </c>
      <c r="C7" s="98"/>
      <c r="F7" t="s">
        <v>10</v>
      </c>
    </row>
    <row r="8" spans="1:6">
      <c r="A8" t="s">
        <v>11</v>
      </c>
      <c r="F8" t="s">
        <v>12</v>
      </c>
    </row>
    <row r="9" spans="1:6">
      <c r="A9" t="s">
        <v>13</v>
      </c>
      <c r="B9" s="97" t="s">
        <v>14</v>
      </c>
      <c r="F9" t="s">
        <v>15</v>
      </c>
    </row>
    <row r="10" spans="1:6">
      <c r="A10" t="s">
        <v>16</v>
      </c>
      <c r="B10" s="97">
        <v>10000</v>
      </c>
      <c r="F10" t="s">
        <v>17</v>
      </c>
    </row>
    <row r="11" spans="1:1">
      <c r="A11" t="s">
        <v>18</v>
      </c>
    </row>
    <row r="12" spans="1:3">
      <c r="A12" t="s">
        <v>19</v>
      </c>
      <c r="B12" s="97">
        <v>2500</v>
      </c>
      <c r="C12" s="98"/>
    </row>
    <row r="13" spans="1:3">
      <c r="A13" t="s">
        <v>20</v>
      </c>
      <c r="B13" s="97">
        <v>20000</v>
      </c>
      <c r="C13" s="98"/>
    </row>
    <row r="14" spans="1:3">
      <c r="A14" t="s">
        <v>21</v>
      </c>
      <c r="B14" s="97">
        <v>10000</v>
      </c>
      <c r="C14" s="98"/>
    </row>
    <row r="15" spans="1:3">
      <c r="A15" t="s">
        <v>22</v>
      </c>
      <c r="B15" s="97" t="s">
        <v>14</v>
      </c>
      <c r="C15" s="98"/>
    </row>
    <row r="16" spans="1:3">
      <c r="A16" t="s">
        <v>23</v>
      </c>
      <c r="B16" s="97">
        <v>10000</v>
      </c>
      <c r="C16" s="98"/>
    </row>
    <row r="17" spans="1:3">
      <c r="A17" t="s">
        <v>24</v>
      </c>
      <c r="B17" s="97">
        <v>20000</v>
      </c>
      <c r="C17" s="98"/>
    </row>
    <row r="18" customFormat="1" spans="2:2">
      <c r="B18" s="95"/>
    </row>
    <row r="19" s="94" customFormat="1" spans="1:2">
      <c r="A19" s="94" t="s">
        <v>25</v>
      </c>
      <c r="B19" s="96"/>
    </row>
    <row r="20" s="41" customFormat="1" spans="1:2">
      <c r="A20" s="41" t="s">
        <v>26</v>
      </c>
      <c r="B20" s="97" t="s">
        <v>27</v>
      </c>
    </row>
    <row r="21" spans="1:2">
      <c r="A21" t="s">
        <v>28</v>
      </c>
      <c r="B21" s="97" t="s">
        <v>29</v>
      </c>
    </row>
    <row r="22" spans="1:2">
      <c r="A22" t="s">
        <v>30</v>
      </c>
      <c r="B22" s="97" t="s">
        <v>29</v>
      </c>
    </row>
    <row r="23" spans="1:2">
      <c r="A23" t="s">
        <v>31</v>
      </c>
      <c r="B23" s="97" t="s">
        <v>29</v>
      </c>
    </row>
    <row r="24" spans="1:2">
      <c r="A24" t="s">
        <v>32</v>
      </c>
      <c r="B24" s="97" t="s">
        <v>29</v>
      </c>
    </row>
    <row r="25" spans="1:4">
      <c r="A25" t="s">
        <v>33</v>
      </c>
      <c r="B25" s="97" t="s">
        <v>34</v>
      </c>
      <c r="C25" s="41"/>
      <c r="D25" s="41"/>
    </row>
    <row r="26" spans="1:4">
      <c r="A26" t="s">
        <v>35</v>
      </c>
      <c r="C26" s="41"/>
      <c r="D26" s="41"/>
    </row>
    <row r="27" spans="1:4">
      <c r="A27" t="s">
        <v>36</v>
      </c>
      <c r="B27" s="97" t="s">
        <v>34</v>
      </c>
      <c r="C27" s="41"/>
      <c r="D27" s="41"/>
    </row>
    <row r="28" spans="1:2">
      <c r="A28" t="s">
        <v>37</v>
      </c>
      <c r="B28" s="97" t="s">
        <v>29</v>
      </c>
    </row>
    <row r="29" spans="1:2">
      <c r="A29" t="s">
        <v>38</v>
      </c>
      <c r="B29" s="97" t="s">
        <v>29</v>
      </c>
    </row>
  </sheetData>
  <pageMargins left="0.75" right="0.75" top="1" bottom="1" header="0.511805555555556" footer="0.511805555555556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10"/>
  <sheetViews>
    <sheetView workbookViewId="0">
      <selection activeCell="A1" sqref="$A1:$XFD1"/>
    </sheetView>
  </sheetViews>
  <sheetFormatPr defaultColWidth="9" defaultRowHeight="13.5" outlineLevelCol="7"/>
  <cols>
    <col min="1" max="1" width="24.625" customWidth="1"/>
    <col min="2" max="2" width="13.75" customWidth="1"/>
    <col min="3" max="3" width="19.375" customWidth="1"/>
    <col min="4" max="4" width="18.25" customWidth="1"/>
    <col min="5" max="5" width="14.875" customWidth="1"/>
    <col min="6" max="7" width="20.375" customWidth="1"/>
    <col min="8" max="8" width="21.5" customWidth="1"/>
  </cols>
  <sheetData>
    <row r="1" s="9" customFormat="1" spans="1:1">
      <c r="A1" s="9" t="s">
        <v>400</v>
      </c>
    </row>
    <row r="2" ht="14.25" spans="1:8">
      <c r="A2" s="10" t="s">
        <v>401</v>
      </c>
      <c r="B2" s="10" t="s">
        <v>402</v>
      </c>
      <c r="C2" s="10" t="s">
        <v>403</v>
      </c>
      <c r="D2" s="11" t="s">
        <v>404</v>
      </c>
      <c r="E2" s="10" t="s">
        <v>405</v>
      </c>
      <c r="F2" s="10" t="s">
        <v>406</v>
      </c>
      <c r="G2" s="12" t="s">
        <v>407</v>
      </c>
      <c r="H2" s="12" t="s">
        <v>408</v>
      </c>
    </row>
    <row r="3" ht="14.25" spans="1:8">
      <c r="A3" s="13">
        <v>0</v>
      </c>
      <c r="B3" s="10" t="s">
        <v>409</v>
      </c>
      <c r="C3" s="14">
        <v>0</v>
      </c>
      <c r="D3" s="14">
        <f t="shared" ref="D3:D10" si="0">C3/100</f>
        <v>0</v>
      </c>
      <c r="E3" s="15">
        <v>0</v>
      </c>
      <c r="F3" s="15">
        <v>0</v>
      </c>
      <c r="G3" s="15">
        <v>0</v>
      </c>
      <c r="H3" s="15">
        <v>0</v>
      </c>
    </row>
    <row r="4" ht="14.25" spans="1:8">
      <c r="A4" s="13">
        <v>1</v>
      </c>
      <c r="B4" s="10" t="s">
        <v>410</v>
      </c>
      <c r="C4" s="13">
        <v>1000</v>
      </c>
      <c r="D4" s="14">
        <f t="shared" si="0"/>
        <v>10</v>
      </c>
      <c r="E4" s="16">
        <v>0.1</v>
      </c>
      <c r="F4" s="16">
        <v>0.15</v>
      </c>
      <c r="G4" s="16">
        <v>0.15</v>
      </c>
      <c r="H4" s="16">
        <v>0.15</v>
      </c>
    </row>
    <row r="5" ht="14.25" spans="1:8">
      <c r="A5" s="13">
        <v>2</v>
      </c>
      <c r="B5" s="10" t="s">
        <v>411</v>
      </c>
      <c r="C5" s="13">
        <v>5000</v>
      </c>
      <c r="D5" s="14">
        <f t="shared" si="0"/>
        <v>50</v>
      </c>
      <c r="E5" s="16">
        <v>0.3</v>
      </c>
      <c r="F5" s="16">
        <v>0.5</v>
      </c>
      <c r="G5" s="16">
        <v>0.5</v>
      </c>
      <c r="H5" s="16">
        <v>0.5</v>
      </c>
    </row>
    <row r="6" ht="14.25" spans="1:8">
      <c r="A6" s="13">
        <v>3</v>
      </c>
      <c r="B6" s="10" t="s">
        <v>412</v>
      </c>
      <c r="C6" s="13">
        <v>15000</v>
      </c>
      <c r="D6" s="14">
        <f t="shared" si="0"/>
        <v>150</v>
      </c>
      <c r="E6" s="16">
        <v>0.5</v>
      </c>
      <c r="F6" s="16">
        <v>1</v>
      </c>
      <c r="G6" s="16">
        <v>1</v>
      </c>
      <c r="H6" s="16">
        <v>1</v>
      </c>
    </row>
    <row r="7" ht="14.25" spans="1:8">
      <c r="A7" s="13">
        <v>4</v>
      </c>
      <c r="B7" s="10" t="s">
        <v>413</v>
      </c>
      <c r="C7" s="13">
        <v>50000</v>
      </c>
      <c r="D7" s="14">
        <f t="shared" si="0"/>
        <v>500</v>
      </c>
      <c r="E7" s="16">
        <v>0.6</v>
      </c>
      <c r="F7" s="16">
        <v>2</v>
      </c>
      <c r="G7" s="16">
        <v>2</v>
      </c>
      <c r="H7" s="16">
        <v>2</v>
      </c>
    </row>
    <row r="8" ht="14.25" spans="1:8">
      <c r="A8" s="13">
        <v>5</v>
      </c>
      <c r="B8" s="10" t="s">
        <v>414</v>
      </c>
      <c r="C8" s="13">
        <v>100000</v>
      </c>
      <c r="D8" s="14">
        <f t="shared" si="0"/>
        <v>1000</v>
      </c>
      <c r="E8" s="16">
        <v>0.75</v>
      </c>
      <c r="F8" s="16">
        <v>3</v>
      </c>
      <c r="G8" s="16">
        <v>3</v>
      </c>
      <c r="H8" s="16">
        <v>3</v>
      </c>
    </row>
    <row r="9" ht="14.25" spans="1:8">
      <c r="A9" s="13">
        <v>6</v>
      </c>
      <c r="B9" s="10" t="s">
        <v>415</v>
      </c>
      <c r="C9" s="13">
        <v>500000</v>
      </c>
      <c r="D9" s="14">
        <f t="shared" si="0"/>
        <v>5000</v>
      </c>
      <c r="E9" s="16">
        <v>1</v>
      </c>
      <c r="F9" s="16">
        <v>4</v>
      </c>
      <c r="G9" s="16">
        <v>4</v>
      </c>
      <c r="H9" s="16">
        <v>4</v>
      </c>
    </row>
    <row r="10" ht="14.25" spans="1:8">
      <c r="A10" s="13">
        <v>7</v>
      </c>
      <c r="B10" s="10" t="s">
        <v>416</v>
      </c>
      <c r="C10" s="13">
        <v>1000000</v>
      </c>
      <c r="D10" s="14">
        <f t="shared" si="0"/>
        <v>10000</v>
      </c>
      <c r="E10" s="16">
        <v>1.5</v>
      </c>
      <c r="F10" s="16">
        <v>5</v>
      </c>
      <c r="G10" s="16">
        <v>5</v>
      </c>
      <c r="H10" s="16">
        <v>5</v>
      </c>
    </row>
  </sheetData>
  <pageMargins left="0.75" right="0.75" top="1" bottom="1" header="0.511805555555556" footer="0.511805555555556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10"/>
  <sheetViews>
    <sheetView workbookViewId="0">
      <selection activeCell="A1" sqref="A1"/>
    </sheetView>
  </sheetViews>
  <sheetFormatPr defaultColWidth="9" defaultRowHeight="13.5"/>
  <cols>
    <col min="1" max="1" width="6.25" customWidth="1"/>
    <col min="2" max="3" width="11.5" customWidth="1"/>
    <col min="4" max="4" width="16" customWidth="1"/>
    <col min="8" max="9" width="12.625" customWidth="1"/>
    <col min="10" max="10" width="10.375" customWidth="1"/>
    <col min="11" max="11" width="11.5" customWidth="1"/>
  </cols>
  <sheetData>
    <row r="1" s="1" customFormat="1" ht="14.25" spans="1:1">
      <c r="A1" s="1" t="s">
        <v>417</v>
      </c>
    </row>
    <row r="2" ht="14.25" spans="1:11">
      <c r="A2" s="5" t="s">
        <v>283</v>
      </c>
      <c r="B2" s="5" t="s">
        <v>418</v>
      </c>
      <c r="C2" s="5" t="s">
        <v>419</v>
      </c>
      <c r="D2" s="5" t="s">
        <v>420</v>
      </c>
      <c r="G2" s="5" t="s">
        <v>283</v>
      </c>
      <c r="H2" s="5" t="s">
        <v>421</v>
      </c>
      <c r="I2" s="5" t="s">
        <v>422</v>
      </c>
      <c r="J2" s="5" t="s">
        <v>423</v>
      </c>
      <c r="K2" s="5" t="s">
        <v>424</v>
      </c>
    </row>
    <row r="3" ht="14.25" spans="1:11">
      <c r="A3" s="5">
        <v>1</v>
      </c>
      <c r="B3" s="6">
        <v>12000</v>
      </c>
      <c r="C3" s="7">
        <v>50000</v>
      </c>
      <c r="D3" s="5">
        <v>0.4</v>
      </c>
      <c r="G3" s="5">
        <v>1</v>
      </c>
      <c r="H3" s="5">
        <v>1</v>
      </c>
      <c r="I3" s="5">
        <v>1</v>
      </c>
      <c r="J3" s="5">
        <v>8</v>
      </c>
      <c r="K3" s="7">
        <v>12000</v>
      </c>
    </row>
    <row r="4" ht="14.25" spans="1:11">
      <c r="A4" s="5">
        <v>2</v>
      </c>
      <c r="B4" s="7">
        <v>50000</v>
      </c>
      <c r="C4" s="7">
        <v>100000</v>
      </c>
      <c r="D4" s="5">
        <v>0.2</v>
      </c>
      <c r="G4" s="5">
        <v>2</v>
      </c>
      <c r="H4" s="5">
        <v>2</v>
      </c>
      <c r="I4" s="5">
        <v>2</v>
      </c>
      <c r="J4" s="5">
        <v>9</v>
      </c>
      <c r="K4" s="7">
        <v>25000</v>
      </c>
    </row>
    <row r="5" ht="14.25" spans="1:11">
      <c r="A5" s="5">
        <v>3</v>
      </c>
      <c r="B5" s="7">
        <v>100000</v>
      </c>
      <c r="C5" s="8">
        <v>150000</v>
      </c>
      <c r="D5" s="5">
        <v>0.1</v>
      </c>
      <c r="G5" s="5">
        <v>3</v>
      </c>
      <c r="H5" s="5">
        <v>3</v>
      </c>
      <c r="I5" s="5">
        <v>3</v>
      </c>
      <c r="J5" s="5">
        <v>10</v>
      </c>
      <c r="K5" s="7">
        <v>50000</v>
      </c>
    </row>
    <row r="6" ht="14.25" spans="1:11">
      <c r="A6" s="5">
        <v>4</v>
      </c>
      <c r="B6" s="7">
        <v>150000</v>
      </c>
      <c r="C6" s="7">
        <v>200000</v>
      </c>
      <c r="D6" s="5">
        <v>0.05</v>
      </c>
      <c r="G6" s="5">
        <v>4</v>
      </c>
      <c r="H6" s="5">
        <v>4</v>
      </c>
      <c r="I6" s="5">
        <v>4</v>
      </c>
      <c r="J6" s="5">
        <v>11</v>
      </c>
      <c r="K6" s="7">
        <v>82000</v>
      </c>
    </row>
    <row r="7" ht="14.25" spans="1:11">
      <c r="A7" s="5">
        <v>5</v>
      </c>
      <c r="B7" s="8">
        <v>200000</v>
      </c>
      <c r="C7" s="7">
        <v>250000</v>
      </c>
      <c r="D7" s="5">
        <v>0.03</v>
      </c>
      <c r="G7" s="5">
        <v>5</v>
      </c>
      <c r="H7" s="5">
        <v>5</v>
      </c>
      <c r="I7" s="5">
        <v>7</v>
      </c>
      <c r="J7" s="5">
        <v>11</v>
      </c>
      <c r="K7" s="7">
        <v>97000</v>
      </c>
    </row>
    <row r="8" ht="14.25" spans="1:11">
      <c r="A8" s="5">
        <v>6</v>
      </c>
      <c r="B8" s="7">
        <v>250000</v>
      </c>
      <c r="C8" s="7">
        <v>300000</v>
      </c>
      <c r="D8" s="5">
        <v>0.02</v>
      </c>
      <c r="G8" s="5">
        <v>6</v>
      </c>
      <c r="H8" s="5">
        <v>8</v>
      </c>
      <c r="I8" s="5">
        <v>0</v>
      </c>
      <c r="J8" s="5">
        <v>11</v>
      </c>
      <c r="K8" s="7">
        <v>112000</v>
      </c>
    </row>
    <row r="9" ht="14.25" spans="1:4">
      <c r="A9" s="5">
        <v>7</v>
      </c>
      <c r="B9" s="8">
        <v>300000</v>
      </c>
      <c r="C9" s="7">
        <v>400000</v>
      </c>
      <c r="D9" s="5">
        <v>0.01</v>
      </c>
    </row>
    <row r="10" ht="14.25" spans="1:4">
      <c r="A10" s="5">
        <v>8</v>
      </c>
      <c r="B10" s="7">
        <v>400000</v>
      </c>
      <c r="C10" s="7">
        <v>0</v>
      </c>
      <c r="D10" s="5">
        <v>0.005</v>
      </c>
    </row>
  </sheetData>
  <pageMargins left="0.75" right="0.75" top="1" bottom="1" header="0.511805555555556" footer="0.511805555555556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9"/>
  <sheetViews>
    <sheetView workbookViewId="0">
      <selection activeCell="G35" sqref="G35"/>
    </sheetView>
  </sheetViews>
  <sheetFormatPr defaultColWidth="9" defaultRowHeight="13.5"/>
  <cols>
    <col min="3" max="3" width="9.375" customWidth="1"/>
    <col min="4" max="5" width="10.375" customWidth="1"/>
    <col min="6" max="6" width="27.125" customWidth="1"/>
    <col min="7" max="7" width="71.5" customWidth="1"/>
    <col min="8" max="8" width="6.375" customWidth="1"/>
    <col min="9" max="9" width="13.75" customWidth="1"/>
  </cols>
  <sheetData>
    <row r="1" s="1" customFormat="1" ht="14.25" spans="1:1">
      <c r="A1" s="1" t="s">
        <v>425</v>
      </c>
    </row>
    <row r="2" ht="14.25" spans="1:9">
      <c r="A2" s="2" t="s">
        <v>426</v>
      </c>
      <c r="B2" s="2" t="s">
        <v>427</v>
      </c>
      <c r="C2" s="2" t="s">
        <v>428</v>
      </c>
      <c r="D2" s="2" t="s">
        <v>429</v>
      </c>
      <c r="E2" s="2" t="s">
        <v>430</v>
      </c>
      <c r="F2" s="2" t="s">
        <v>431</v>
      </c>
      <c r="G2" s="2" t="s">
        <v>432</v>
      </c>
      <c r="H2" s="2" t="s">
        <v>433</v>
      </c>
      <c r="I2" s="5" t="s">
        <v>434</v>
      </c>
    </row>
    <row r="3" ht="14.25" spans="1:9">
      <c r="A3" s="2">
        <v>1</v>
      </c>
      <c r="B3" s="2">
        <v>1</v>
      </c>
      <c r="C3" s="2">
        <v>40</v>
      </c>
      <c r="D3" s="3">
        <v>20000</v>
      </c>
      <c r="E3" s="3">
        <v>200000</v>
      </c>
      <c r="F3" s="2" t="s">
        <v>435</v>
      </c>
      <c r="G3" s="2" t="s">
        <v>436</v>
      </c>
      <c r="H3" s="4">
        <v>21</v>
      </c>
      <c r="I3" s="5">
        <v>28</v>
      </c>
    </row>
    <row r="4" ht="14.25" spans="1:9">
      <c r="A4" s="2">
        <v>2</v>
      </c>
      <c r="B4" s="2">
        <v>2</v>
      </c>
      <c r="C4" s="2">
        <v>40</v>
      </c>
      <c r="D4" s="3">
        <v>200001</v>
      </c>
      <c r="E4" s="3">
        <v>500000</v>
      </c>
      <c r="F4" s="2" t="s">
        <v>437</v>
      </c>
      <c r="G4" s="2" t="s">
        <v>438</v>
      </c>
      <c r="H4" s="4">
        <v>24</v>
      </c>
      <c r="I4" s="5">
        <v>24</v>
      </c>
    </row>
    <row r="5" ht="14.25" spans="1:9">
      <c r="A5" s="2">
        <v>3</v>
      </c>
      <c r="B5" s="2">
        <v>2</v>
      </c>
      <c r="C5" s="2">
        <v>40</v>
      </c>
      <c r="D5" s="3">
        <v>500001</v>
      </c>
      <c r="E5" s="3">
        <v>1000000</v>
      </c>
      <c r="F5" s="2" t="s">
        <v>437</v>
      </c>
      <c r="G5" s="2" t="s">
        <v>438</v>
      </c>
      <c r="H5" s="4">
        <v>25</v>
      </c>
      <c r="I5" s="5">
        <v>25</v>
      </c>
    </row>
    <row r="6" ht="14.25" spans="1:9">
      <c r="A6" s="2">
        <v>4</v>
      </c>
      <c r="B6" s="2">
        <v>2</v>
      </c>
      <c r="C6" s="2">
        <v>40</v>
      </c>
      <c r="D6" s="3">
        <v>1000001</v>
      </c>
      <c r="E6" s="3">
        <v>5000000</v>
      </c>
      <c r="F6" s="2" t="s">
        <v>437</v>
      </c>
      <c r="G6" s="2" t="s">
        <v>439</v>
      </c>
      <c r="H6" s="4">
        <v>22</v>
      </c>
      <c r="I6" s="5">
        <v>22</v>
      </c>
    </row>
    <row r="7" ht="14.25" spans="1:9">
      <c r="A7" s="2">
        <v>5</v>
      </c>
      <c r="B7" s="2">
        <v>2</v>
      </c>
      <c r="C7" s="2">
        <v>40</v>
      </c>
      <c r="D7" s="3">
        <v>5000001</v>
      </c>
      <c r="E7" s="3">
        <v>10000000</v>
      </c>
      <c r="F7" s="2" t="s">
        <v>437</v>
      </c>
      <c r="G7" s="2" t="s">
        <v>440</v>
      </c>
      <c r="H7" s="4">
        <v>22</v>
      </c>
      <c r="I7" s="5">
        <v>22</v>
      </c>
    </row>
    <row r="8" ht="14.25" spans="1:9">
      <c r="A8" s="2">
        <v>6</v>
      </c>
      <c r="B8" s="2">
        <v>2</v>
      </c>
      <c r="C8" s="2">
        <v>40</v>
      </c>
      <c r="D8" s="3">
        <v>10000001</v>
      </c>
      <c r="E8" s="3">
        <v>30000000</v>
      </c>
      <c r="F8" s="2" t="s">
        <v>437</v>
      </c>
      <c r="G8" s="2" t="s">
        <v>441</v>
      </c>
      <c r="H8" s="4">
        <v>26</v>
      </c>
      <c r="I8" s="5">
        <v>26</v>
      </c>
    </row>
    <row r="9" ht="14.25" spans="1:9">
      <c r="A9" s="2">
        <v>7</v>
      </c>
      <c r="B9" s="2">
        <v>2</v>
      </c>
      <c r="C9" s="2">
        <v>40</v>
      </c>
      <c r="D9" s="3">
        <v>30000001</v>
      </c>
      <c r="E9" s="3">
        <v>50000000</v>
      </c>
      <c r="F9" s="2" t="s">
        <v>437</v>
      </c>
      <c r="G9" s="2" t="s">
        <v>441</v>
      </c>
      <c r="H9" s="4">
        <v>27</v>
      </c>
      <c r="I9" s="5">
        <v>27</v>
      </c>
    </row>
  </sheetData>
  <pageMargins left="0.75" right="0.75" top="1" bottom="1" header="0.511805555555556" footer="0.511805555555556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P2:P32"/>
  <sheetViews>
    <sheetView workbookViewId="0">
      <selection activeCell="S24" sqref="S24"/>
    </sheetView>
  </sheetViews>
  <sheetFormatPr defaultColWidth="9" defaultRowHeight="13.5"/>
  <sheetData>
    <row r="2" spans="16:16">
      <c r="P2" t="s">
        <v>39</v>
      </c>
    </row>
    <row r="6" spans="16:16">
      <c r="P6" t="s">
        <v>40</v>
      </c>
    </row>
    <row r="26" spans="16:16">
      <c r="P26" t="s">
        <v>41</v>
      </c>
    </row>
    <row r="32" spans="16:16">
      <c r="P32" t="s">
        <v>42</v>
      </c>
    </row>
  </sheetData>
  <pageMargins left="0.75" right="0.75" top="1" bottom="1" header="0.511805555555556" footer="0.511805555555556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30"/>
  <sheetViews>
    <sheetView workbookViewId="0">
      <selection activeCell="B11" sqref="B11"/>
    </sheetView>
  </sheetViews>
  <sheetFormatPr defaultColWidth="9" defaultRowHeight="13.5"/>
  <cols>
    <col min="2" max="2" width="128.25" customWidth="1"/>
    <col min="3" max="3" width="12.875" customWidth="1"/>
    <col min="4" max="4" width="9.375" customWidth="1"/>
    <col min="5" max="5" width="18.25" customWidth="1"/>
  </cols>
  <sheetData>
    <row r="1" ht="14.25" spans="1:9">
      <c r="A1" s="11" t="s">
        <v>43</v>
      </c>
      <c r="B1" s="10"/>
      <c r="C1" s="10"/>
      <c r="D1" s="10"/>
      <c r="E1" s="10"/>
      <c r="F1" s="10"/>
      <c r="G1" s="10"/>
      <c r="H1" s="10"/>
      <c r="I1" s="10"/>
    </row>
    <row r="2" ht="14.25" spans="1:9">
      <c r="A2" s="10">
        <v>1</v>
      </c>
      <c r="B2" s="11" t="s">
        <v>44</v>
      </c>
      <c r="C2" s="10"/>
      <c r="D2" s="10"/>
      <c r="E2" s="10"/>
      <c r="F2" s="10"/>
      <c r="G2" s="10"/>
      <c r="H2" s="10"/>
      <c r="I2" s="10"/>
    </row>
    <row r="3" ht="14.25" spans="1:9">
      <c r="A3" s="10">
        <v>2</v>
      </c>
      <c r="B3" s="11" t="s">
        <v>45</v>
      </c>
      <c r="C3" s="10"/>
      <c r="D3" s="10"/>
      <c r="E3" s="10"/>
      <c r="F3" s="10"/>
      <c r="G3" s="10"/>
      <c r="H3" s="10"/>
      <c r="I3" s="10"/>
    </row>
    <row r="4" ht="14.25" spans="1:9">
      <c r="A4" s="10">
        <v>3</v>
      </c>
      <c r="B4" s="11" t="s">
        <v>46</v>
      </c>
      <c r="C4" s="10"/>
      <c r="D4" s="10"/>
      <c r="E4" s="10"/>
      <c r="F4" s="10"/>
      <c r="G4" s="10"/>
      <c r="H4" s="10"/>
      <c r="I4" s="10"/>
    </row>
    <row r="5" ht="14.25" spans="1:9">
      <c r="A5" s="10"/>
      <c r="B5" s="10"/>
      <c r="C5" s="10"/>
      <c r="D5" s="10" t="s">
        <v>47</v>
      </c>
      <c r="E5" s="10"/>
      <c r="F5" s="10"/>
      <c r="G5" s="10"/>
      <c r="H5" s="10"/>
      <c r="I5" s="10"/>
    </row>
    <row r="6" ht="14.25" spans="1:9">
      <c r="A6" s="10"/>
      <c r="B6" s="10" t="s">
        <v>48</v>
      </c>
      <c r="C6" s="10" t="s">
        <v>49</v>
      </c>
      <c r="D6" s="10" t="s">
        <v>50</v>
      </c>
      <c r="E6" s="10" t="s">
        <v>51</v>
      </c>
      <c r="F6" s="10"/>
      <c r="G6" s="10"/>
      <c r="H6" s="10"/>
      <c r="I6" s="10"/>
    </row>
    <row r="7" ht="14.25" spans="1:9">
      <c r="A7" s="10"/>
      <c r="B7" s="10" t="s">
        <v>52</v>
      </c>
      <c r="C7" s="10" t="s">
        <v>49</v>
      </c>
      <c r="D7" s="10" t="s">
        <v>50</v>
      </c>
      <c r="E7" s="10" t="s">
        <v>53</v>
      </c>
      <c r="F7" s="10" t="s">
        <v>54</v>
      </c>
      <c r="G7" s="10"/>
      <c r="H7" s="10"/>
      <c r="I7" s="10"/>
    </row>
    <row r="8" ht="14.25" spans="1:9">
      <c r="A8" s="10"/>
      <c r="B8" s="10" t="s">
        <v>55</v>
      </c>
      <c r="C8" s="10" t="s">
        <v>49</v>
      </c>
      <c r="D8" s="10" t="s">
        <v>50</v>
      </c>
      <c r="E8" s="10" t="s">
        <v>53</v>
      </c>
      <c r="F8" s="10"/>
      <c r="G8" s="10"/>
      <c r="H8" s="10"/>
      <c r="I8" s="10"/>
    </row>
    <row r="9" ht="14.25" spans="1:9">
      <c r="A9" s="10"/>
      <c r="B9" s="10" t="s">
        <v>56</v>
      </c>
      <c r="C9" s="10" t="s">
        <v>49</v>
      </c>
      <c r="D9" s="10" t="s">
        <v>50</v>
      </c>
      <c r="E9" s="10" t="s">
        <v>53</v>
      </c>
      <c r="F9" s="10"/>
      <c r="G9" s="10"/>
      <c r="H9" s="10"/>
      <c r="I9" s="10"/>
    </row>
    <row r="10" ht="14.25" spans="1:9">
      <c r="A10" s="10"/>
      <c r="B10" s="10" t="s">
        <v>57</v>
      </c>
      <c r="C10" s="10" t="s">
        <v>49</v>
      </c>
      <c r="D10" s="10" t="s">
        <v>50</v>
      </c>
      <c r="E10" s="10" t="s">
        <v>53</v>
      </c>
      <c r="F10" s="10"/>
      <c r="G10" s="10"/>
      <c r="H10" s="10"/>
      <c r="I10" s="10"/>
    </row>
    <row r="11" ht="14.25" spans="1:9">
      <c r="A11" s="10"/>
      <c r="B11" s="10" t="s">
        <v>58</v>
      </c>
      <c r="C11" s="10" t="s">
        <v>59</v>
      </c>
      <c r="D11" s="10" t="s">
        <v>50</v>
      </c>
      <c r="E11" s="10" t="s">
        <v>59</v>
      </c>
      <c r="F11" s="10"/>
      <c r="G11" s="10"/>
      <c r="H11" s="10"/>
      <c r="I11" s="10"/>
    </row>
    <row r="12" ht="14.25" spans="1:9">
      <c r="A12" s="10"/>
      <c r="B12" s="10" t="s">
        <v>60</v>
      </c>
      <c r="C12" s="10" t="s">
        <v>49</v>
      </c>
      <c r="D12" s="10" t="s">
        <v>50</v>
      </c>
      <c r="E12" s="10" t="s">
        <v>53</v>
      </c>
      <c r="F12" s="10"/>
      <c r="G12" s="10"/>
      <c r="H12" s="10"/>
      <c r="I12" s="10"/>
    </row>
    <row r="13" ht="14.25" spans="1:9">
      <c r="A13" s="10"/>
      <c r="B13" s="10" t="s">
        <v>61</v>
      </c>
      <c r="C13" s="10" t="s">
        <v>49</v>
      </c>
      <c r="D13" s="10" t="s">
        <v>50</v>
      </c>
      <c r="E13" s="10" t="s">
        <v>51</v>
      </c>
      <c r="F13" s="10"/>
      <c r="G13" s="10"/>
      <c r="H13" s="10"/>
      <c r="I13" s="10"/>
    </row>
    <row r="14" ht="14.25" spans="1:9">
      <c r="A14" s="10"/>
      <c r="B14" s="10" t="s">
        <v>62</v>
      </c>
      <c r="C14" s="10" t="s">
        <v>49</v>
      </c>
      <c r="D14" s="10" t="s">
        <v>50</v>
      </c>
      <c r="E14" s="10" t="s">
        <v>53</v>
      </c>
      <c r="F14" s="10"/>
      <c r="G14" s="10"/>
      <c r="H14" s="10"/>
      <c r="I14" s="10"/>
    </row>
    <row r="15" ht="14.25" spans="1:9">
      <c r="A15" s="10"/>
      <c r="B15" s="10" t="s">
        <v>63</v>
      </c>
      <c r="C15" s="10" t="s">
        <v>59</v>
      </c>
      <c r="D15" s="10" t="s">
        <v>50</v>
      </c>
      <c r="E15" s="10" t="s">
        <v>59</v>
      </c>
      <c r="F15" s="10"/>
      <c r="G15" s="10"/>
      <c r="H15" s="10"/>
      <c r="I15" s="10"/>
    </row>
    <row r="16" ht="14.25" spans="1:9">
      <c r="A16" s="10"/>
      <c r="B16" s="10"/>
      <c r="C16" s="10"/>
      <c r="D16" s="10"/>
      <c r="E16" s="10"/>
      <c r="F16" s="10"/>
      <c r="G16" s="10"/>
      <c r="H16" s="10"/>
      <c r="I16" s="10"/>
    </row>
    <row r="17" ht="14.25" spans="1:9">
      <c r="A17" s="10"/>
      <c r="B17" s="10" t="s">
        <v>64</v>
      </c>
      <c r="C17" s="10" t="s">
        <v>65</v>
      </c>
      <c r="D17" s="10"/>
      <c r="E17" s="10"/>
      <c r="F17" s="10"/>
      <c r="G17" s="10"/>
      <c r="H17" s="10"/>
      <c r="I17" s="10"/>
    </row>
    <row r="18" ht="14.25" spans="1:9">
      <c r="A18" s="10"/>
      <c r="B18" s="10" t="s">
        <v>66</v>
      </c>
      <c r="C18" s="10" t="s">
        <v>65</v>
      </c>
      <c r="D18" s="10"/>
      <c r="E18" s="10"/>
      <c r="F18" s="10"/>
      <c r="G18" s="10"/>
      <c r="H18" s="10"/>
      <c r="I18" s="10"/>
    </row>
    <row r="19" ht="14.25" spans="1:9">
      <c r="A19" s="10"/>
      <c r="B19" s="10" t="s">
        <v>67</v>
      </c>
      <c r="C19" s="10" t="s">
        <v>65</v>
      </c>
      <c r="D19" s="10"/>
      <c r="E19" s="10"/>
      <c r="F19" s="10"/>
      <c r="G19" s="10"/>
      <c r="H19" s="10"/>
      <c r="I19" s="10"/>
    </row>
    <row r="20" ht="14.25" spans="1:9">
      <c r="A20" s="10"/>
      <c r="B20" s="10" t="s">
        <v>68</v>
      </c>
      <c r="C20" s="10" t="s">
        <v>65</v>
      </c>
      <c r="D20" s="10"/>
      <c r="E20" s="10"/>
      <c r="F20" s="10"/>
      <c r="G20" s="10"/>
      <c r="H20" s="10"/>
      <c r="I20" s="10"/>
    </row>
    <row r="21" ht="14.25" spans="1:9">
      <c r="A21" s="10"/>
      <c r="B21" s="10" t="s">
        <v>69</v>
      </c>
      <c r="C21" s="10" t="s">
        <v>65</v>
      </c>
      <c r="D21" s="10"/>
      <c r="E21" s="10"/>
      <c r="F21" s="10"/>
      <c r="G21" s="10"/>
      <c r="H21" s="10"/>
      <c r="I21" s="10"/>
    </row>
    <row r="22" ht="14.25" spans="1:9">
      <c r="A22" s="10"/>
      <c r="B22" s="10" t="s">
        <v>70</v>
      </c>
      <c r="C22" s="10" t="s">
        <v>65</v>
      </c>
      <c r="D22" s="10"/>
      <c r="E22" s="10"/>
      <c r="F22" s="10"/>
      <c r="G22" s="10"/>
      <c r="H22" s="10"/>
      <c r="I22" s="10"/>
    </row>
    <row r="23" ht="14.25" spans="1:9">
      <c r="A23" s="10"/>
      <c r="B23" s="10" t="s">
        <v>71</v>
      </c>
      <c r="C23" s="10" t="s">
        <v>65</v>
      </c>
      <c r="D23" s="10"/>
      <c r="E23" s="10"/>
      <c r="F23" s="10"/>
      <c r="G23" s="10"/>
      <c r="H23" s="10"/>
      <c r="I23" s="10"/>
    </row>
    <row r="24" ht="14.25" spans="1:9">
      <c r="A24" s="10"/>
      <c r="B24" s="10" t="s">
        <v>72</v>
      </c>
      <c r="C24" s="10" t="s">
        <v>65</v>
      </c>
      <c r="D24" s="10"/>
      <c r="E24" s="10"/>
      <c r="F24" s="10"/>
      <c r="G24" s="10"/>
      <c r="H24" s="10"/>
      <c r="I24" s="10"/>
    </row>
    <row r="25" ht="14.25" spans="1:9">
      <c r="A25" s="10"/>
      <c r="B25" s="10" t="s">
        <v>73</v>
      </c>
      <c r="C25" s="10" t="s">
        <v>65</v>
      </c>
      <c r="D25" s="10"/>
      <c r="E25" s="10"/>
      <c r="F25" s="10"/>
      <c r="G25" s="10"/>
      <c r="H25" s="10"/>
      <c r="I25" s="10"/>
    </row>
    <row r="26" ht="14.25" spans="1:9">
      <c r="A26" s="10"/>
      <c r="B26" s="10" t="s">
        <v>74</v>
      </c>
      <c r="C26" s="10" t="s">
        <v>65</v>
      </c>
      <c r="D26" s="10"/>
      <c r="E26" s="10"/>
      <c r="F26" s="10"/>
      <c r="G26" s="10"/>
      <c r="H26" s="10"/>
      <c r="I26" s="10"/>
    </row>
    <row r="27" ht="14.25" spans="1:9">
      <c r="A27" s="10"/>
      <c r="B27" s="10" t="s">
        <v>75</v>
      </c>
      <c r="C27" s="10" t="s">
        <v>65</v>
      </c>
      <c r="D27" s="10"/>
      <c r="E27" s="10"/>
      <c r="F27" s="10"/>
      <c r="G27" s="10"/>
      <c r="H27" s="10"/>
      <c r="I27" s="10"/>
    </row>
    <row r="28" ht="14.25" spans="1:9">
      <c r="A28" s="10"/>
      <c r="B28" s="10" t="s">
        <v>76</v>
      </c>
      <c r="C28" s="10" t="s">
        <v>65</v>
      </c>
      <c r="D28" s="10"/>
      <c r="E28" s="10"/>
      <c r="F28" s="10"/>
      <c r="G28" s="10"/>
      <c r="H28" s="10"/>
      <c r="I28" s="10"/>
    </row>
    <row r="30" spans="2:2">
      <c r="B30" t="s">
        <v>77</v>
      </c>
    </row>
  </sheetData>
  <pageMargins left="0.75" right="0.75" top="1" bottom="1" header="0.511805555555556" footer="0.511805555555556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202"/>
  <sheetViews>
    <sheetView workbookViewId="0">
      <selection activeCell="E36" sqref="E36"/>
    </sheetView>
  </sheetViews>
  <sheetFormatPr defaultColWidth="9" defaultRowHeight="14.25"/>
  <cols>
    <col min="1" max="1" width="11" style="77" customWidth="1"/>
    <col min="2" max="2" width="11.5" style="78" customWidth="1"/>
    <col min="3" max="3" width="16" style="78" customWidth="1"/>
    <col min="4" max="4" width="19.375" style="78" customWidth="1"/>
    <col min="5" max="5" width="20.125" style="67" customWidth="1"/>
    <col min="6" max="6" width="14.875" style="79" customWidth="1"/>
    <col min="7" max="8" width="21.5" style="5" customWidth="1"/>
    <col min="9" max="9" width="23.75" style="5" customWidth="1"/>
    <col min="10" max="17" width="11" style="5"/>
  </cols>
  <sheetData>
    <row r="1" spans="1:12">
      <c r="A1" s="80" t="s">
        <v>78</v>
      </c>
      <c r="B1" s="81" t="s">
        <v>79</v>
      </c>
      <c r="C1" s="81" t="s">
        <v>80</v>
      </c>
      <c r="D1" s="81" t="s">
        <v>81</v>
      </c>
      <c r="E1" s="81" t="s">
        <v>82</v>
      </c>
      <c r="F1" s="82" t="s">
        <v>83</v>
      </c>
      <c r="G1" s="20" t="s">
        <v>84</v>
      </c>
      <c r="H1" s="5" t="s">
        <v>85</v>
      </c>
      <c r="I1" s="20" t="s">
        <v>86</v>
      </c>
      <c r="K1" s="5" t="s">
        <v>87</v>
      </c>
      <c r="L1" s="5" t="s">
        <v>88</v>
      </c>
    </row>
    <row r="2" spans="1:12">
      <c r="A2" s="80">
        <v>1</v>
      </c>
      <c r="B2" s="83">
        <v>0</v>
      </c>
      <c r="C2" s="83">
        <v>0</v>
      </c>
      <c r="D2" s="83">
        <f t="shared" ref="D2:D65" si="0">C2/5</f>
        <v>0</v>
      </c>
      <c r="E2" s="83">
        <v>1</v>
      </c>
      <c r="F2" s="84">
        <v>1</v>
      </c>
      <c r="G2" s="56">
        <v>0</v>
      </c>
      <c r="H2" s="56">
        <v>0</v>
      </c>
      <c r="I2" s="91">
        <v>0</v>
      </c>
      <c r="K2" s="5" t="s">
        <v>89</v>
      </c>
      <c r="L2" s="5">
        <v>1</v>
      </c>
    </row>
    <row r="3" spans="1:12">
      <c r="A3" s="80">
        <v>2</v>
      </c>
      <c r="B3" s="83">
        <v>25000</v>
      </c>
      <c r="C3" s="83">
        <f t="shared" ref="C3:C66" si="1">C2+B3</f>
        <v>25000</v>
      </c>
      <c r="D3" s="83">
        <f t="shared" si="0"/>
        <v>5000</v>
      </c>
      <c r="E3" s="83">
        <v>1</v>
      </c>
      <c r="F3" s="84">
        <v>1</v>
      </c>
      <c r="G3" s="56">
        <v>10000</v>
      </c>
      <c r="H3" s="56">
        <v>0</v>
      </c>
      <c r="I3" s="59">
        <v>10</v>
      </c>
      <c r="K3" s="5" t="s">
        <v>90</v>
      </c>
      <c r="L3" s="5">
        <v>3</v>
      </c>
    </row>
    <row r="4" spans="1:12">
      <c r="A4" s="80">
        <v>3</v>
      </c>
      <c r="B4" s="83">
        <v>50000</v>
      </c>
      <c r="C4" s="83">
        <f t="shared" si="1"/>
        <v>75000</v>
      </c>
      <c r="D4" s="83">
        <f t="shared" si="0"/>
        <v>15000</v>
      </c>
      <c r="E4" s="83">
        <v>2</v>
      </c>
      <c r="F4" s="84">
        <v>1</v>
      </c>
      <c r="G4" s="56">
        <v>10000</v>
      </c>
      <c r="H4" s="56">
        <v>0</v>
      </c>
      <c r="I4" s="59">
        <v>10</v>
      </c>
      <c r="K4" s="5" t="s">
        <v>91</v>
      </c>
      <c r="L4" s="5">
        <v>5</v>
      </c>
    </row>
    <row r="5" spans="1:12">
      <c r="A5" s="80">
        <v>4</v>
      </c>
      <c r="B5" s="83">
        <v>150000</v>
      </c>
      <c r="C5" s="83">
        <f t="shared" si="1"/>
        <v>225000</v>
      </c>
      <c r="D5" s="83">
        <f t="shared" si="0"/>
        <v>45000</v>
      </c>
      <c r="E5" s="83">
        <v>2</v>
      </c>
      <c r="F5" s="84">
        <v>1</v>
      </c>
      <c r="G5" s="56">
        <v>10000</v>
      </c>
      <c r="H5" s="56">
        <v>0</v>
      </c>
      <c r="I5" s="59">
        <v>10</v>
      </c>
      <c r="K5" s="5" t="s">
        <v>92</v>
      </c>
      <c r="L5" s="5">
        <v>7</v>
      </c>
    </row>
    <row r="6" spans="1:12">
      <c r="A6" s="80">
        <v>5</v>
      </c>
      <c r="B6" s="83">
        <v>450000</v>
      </c>
      <c r="C6" s="83">
        <f t="shared" si="1"/>
        <v>675000</v>
      </c>
      <c r="D6" s="83">
        <f t="shared" si="0"/>
        <v>135000</v>
      </c>
      <c r="E6" s="83">
        <v>3</v>
      </c>
      <c r="F6" s="84">
        <v>1</v>
      </c>
      <c r="G6" s="56">
        <v>10000</v>
      </c>
      <c r="H6" s="56">
        <v>0</v>
      </c>
      <c r="I6" s="59">
        <v>10</v>
      </c>
      <c r="K6" s="5" t="s">
        <v>93</v>
      </c>
      <c r="L6" s="5">
        <v>9</v>
      </c>
    </row>
    <row r="7" spans="1:12">
      <c r="A7" s="80">
        <v>6</v>
      </c>
      <c r="B7" s="83">
        <v>900000</v>
      </c>
      <c r="C7" s="83">
        <f t="shared" si="1"/>
        <v>1575000</v>
      </c>
      <c r="D7" s="83">
        <f t="shared" si="0"/>
        <v>315000</v>
      </c>
      <c r="E7" s="83">
        <v>3</v>
      </c>
      <c r="F7" s="84">
        <v>1</v>
      </c>
      <c r="G7" s="56">
        <v>10000</v>
      </c>
      <c r="H7" s="56">
        <v>0</v>
      </c>
      <c r="I7" s="59">
        <v>10</v>
      </c>
      <c r="K7" s="5" t="s">
        <v>94</v>
      </c>
      <c r="L7" s="5">
        <v>11</v>
      </c>
    </row>
    <row r="8" spans="1:12">
      <c r="A8" s="80">
        <v>7</v>
      </c>
      <c r="B8" s="83">
        <v>1800000</v>
      </c>
      <c r="C8" s="83">
        <f t="shared" si="1"/>
        <v>3375000</v>
      </c>
      <c r="D8" s="83">
        <f t="shared" si="0"/>
        <v>675000</v>
      </c>
      <c r="E8" s="83">
        <v>4</v>
      </c>
      <c r="F8" s="84">
        <v>1</v>
      </c>
      <c r="G8" s="56">
        <v>10000</v>
      </c>
      <c r="H8" s="56">
        <v>100000</v>
      </c>
      <c r="I8" s="59">
        <v>10</v>
      </c>
      <c r="K8" s="5" t="s">
        <v>95</v>
      </c>
      <c r="L8" s="5">
        <v>13</v>
      </c>
    </row>
    <row r="9" spans="1:12">
      <c r="A9" s="80">
        <v>8</v>
      </c>
      <c r="B9" s="83">
        <v>1850000</v>
      </c>
      <c r="C9" s="83">
        <f t="shared" si="1"/>
        <v>5225000</v>
      </c>
      <c r="D9" s="83">
        <f t="shared" si="0"/>
        <v>1045000</v>
      </c>
      <c r="E9" s="83">
        <v>4</v>
      </c>
      <c r="F9" s="84">
        <v>2</v>
      </c>
      <c r="G9" s="56">
        <v>10000</v>
      </c>
      <c r="H9" s="56">
        <v>200000</v>
      </c>
      <c r="I9" s="59">
        <v>10</v>
      </c>
      <c r="K9" s="5" t="s">
        <v>96</v>
      </c>
      <c r="L9" s="5">
        <v>15</v>
      </c>
    </row>
    <row r="10" spans="1:12">
      <c r="A10" s="80">
        <v>9</v>
      </c>
      <c r="B10" s="83">
        <v>1900000</v>
      </c>
      <c r="C10" s="83">
        <f t="shared" si="1"/>
        <v>7125000</v>
      </c>
      <c r="D10" s="83">
        <f t="shared" si="0"/>
        <v>1425000</v>
      </c>
      <c r="E10" s="83">
        <v>5</v>
      </c>
      <c r="F10" s="84">
        <v>2</v>
      </c>
      <c r="G10" s="56">
        <v>10000</v>
      </c>
      <c r="H10" s="56">
        <v>200000</v>
      </c>
      <c r="I10" s="59">
        <v>10</v>
      </c>
      <c r="K10" s="5" t="s">
        <v>97</v>
      </c>
      <c r="L10" s="5">
        <v>17</v>
      </c>
    </row>
    <row r="11" spans="1:12">
      <c r="A11" s="80">
        <v>10</v>
      </c>
      <c r="B11" s="83">
        <v>2000000</v>
      </c>
      <c r="C11" s="83">
        <f t="shared" si="1"/>
        <v>9125000</v>
      </c>
      <c r="D11" s="83">
        <f t="shared" si="0"/>
        <v>1825000</v>
      </c>
      <c r="E11" s="83">
        <v>5</v>
      </c>
      <c r="F11" s="84">
        <v>2</v>
      </c>
      <c r="G11" s="56">
        <v>10000</v>
      </c>
      <c r="H11" s="56">
        <v>200000</v>
      </c>
      <c r="I11" s="59">
        <v>10</v>
      </c>
      <c r="K11" s="5" t="s">
        <v>98</v>
      </c>
      <c r="L11" s="5">
        <v>19</v>
      </c>
    </row>
    <row r="12" spans="1:12">
      <c r="A12" s="80">
        <v>11</v>
      </c>
      <c r="B12" s="83">
        <v>2050000</v>
      </c>
      <c r="C12" s="83">
        <f t="shared" si="1"/>
        <v>11175000</v>
      </c>
      <c r="D12" s="83">
        <f t="shared" si="0"/>
        <v>2235000</v>
      </c>
      <c r="E12" s="83">
        <v>6</v>
      </c>
      <c r="F12" s="84">
        <v>3</v>
      </c>
      <c r="G12" s="56">
        <v>15000</v>
      </c>
      <c r="H12" s="56">
        <v>200000</v>
      </c>
      <c r="I12" s="59">
        <v>10</v>
      </c>
      <c r="K12" s="5" t="s">
        <v>99</v>
      </c>
      <c r="L12" s="5">
        <v>20</v>
      </c>
    </row>
    <row r="13" spans="1:12">
      <c r="A13" s="80">
        <v>12</v>
      </c>
      <c r="B13" s="83">
        <v>2100000</v>
      </c>
      <c r="C13" s="83">
        <f t="shared" si="1"/>
        <v>13275000</v>
      </c>
      <c r="D13" s="83">
        <f t="shared" si="0"/>
        <v>2655000</v>
      </c>
      <c r="E13" s="83">
        <v>6</v>
      </c>
      <c r="F13" s="84">
        <v>3</v>
      </c>
      <c r="G13" s="56">
        <v>15000</v>
      </c>
      <c r="H13" s="56">
        <v>200000</v>
      </c>
      <c r="I13" s="59">
        <v>10</v>
      </c>
      <c r="K13" s="5" t="s">
        <v>100</v>
      </c>
      <c r="L13" s="5">
        <v>22</v>
      </c>
    </row>
    <row r="14" spans="1:12">
      <c r="A14" s="80">
        <v>13</v>
      </c>
      <c r="B14" s="83">
        <v>2150000</v>
      </c>
      <c r="C14" s="83">
        <f t="shared" si="1"/>
        <v>15425000</v>
      </c>
      <c r="D14" s="83">
        <f t="shared" si="0"/>
        <v>3085000</v>
      </c>
      <c r="E14" s="83">
        <v>7</v>
      </c>
      <c r="F14" s="84">
        <v>3</v>
      </c>
      <c r="G14" s="56">
        <v>15000</v>
      </c>
      <c r="H14" s="56">
        <v>200000</v>
      </c>
      <c r="I14" s="59">
        <v>10</v>
      </c>
      <c r="K14" s="5" t="s">
        <v>101</v>
      </c>
      <c r="L14" s="5">
        <v>24</v>
      </c>
    </row>
    <row r="15" spans="1:12">
      <c r="A15" s="80">
        <v>14</v>
      </c>
      <c r="B15" s="83">
        <v>2200000</v>
      </c>
      <c r="C15" s="83">
        <f t="shared" si="1"/>
        <v>17625000</v>
      </c>
      <c r="D15" s="83">
        <f t="shared" si="0"/>
        <v>3525000</v>
      </c>
      <c r="E15" s="83">
        <v>7</v>
      </c>
      <c r="F15" s="84">
        <v>4</v>
      </c>
      <c r="G15" s="56">
        <v>15000</v>
      </c>
      <c r="H15" s="56">
        <v>200000</v>
      </c>
      <c r="I15" s="59">
        <v>10</v>
      </c>
      <c r="K15" s="5" t="s">
        <v>102</v>
      </c>
      <c r="L15" s="5">
        <v>26</v>
      </c>
    </row>
    <row r="16" spans="1:12">
      <c r="A16" s="80">
        <v>15</v>
      </c>
      <c r="B16" s="83">
        <v>2250000</v>
      </c>
      <c r="C16" s="83">
        <f t="shared" si="1"/>
        <v>19875000</v>
      </c>
      <c r="D16" s="83">
        <f t="shared" si="0"/>
        <v>3975000</v>
      </c>
      <c r="E16" s="83">
        <v>8</v>
      </c>
      <c r="F16" s="84">
        <v>4</v>
      </c>
      <c r="G16" s="56">
        <v>15000</v>
      </c>
      <c r="H16" s="56">
        <v>200000</v>
      </c>
      <c r="I16" s="59">
        <v>10</v>
      </c>
      <c r="K16" s="5" t="s">
        <v>103</v>
      </c>
      <c r="L16" s="5">
        <v>28</v>
      </c>
    </row>
    <row r="17" spans="1:12">
      <c r="A17" s="80">
        <v>16</v>
      </c>
      <c r="B17" s="83">
        <v>2300000</v>
      </c>
      <c r="C17" s="83">
        <f t="shared" si="1"/>
        <v>22175000</v>
      </c>
      <c r="D17" s="83">
        <f t="shared" si="0"/>
        <v>4435000</v>
      </c>
      <c r="E17" s="83">
        <v>8</v>
      </c>
      <c r="F17" s="84">
        <v>5</v>
      </c>
      <c r="G17" s="56">
        <v>15000</v>
      </c>
      <c r="H17" s="56">
        <v>200000</v>
      </c>
      <c r="I17" s="59">
        <v>10</v>
      </c>
      <c r="K17" s="5" t="s">
        <v>104</v>
      </c>
      <c r="L17" s="5">
        <v>30</v>
      </c>
    </row>
    <row r="18" spans="1:12">
      <c r="A18" s="80">
        <v>17</v>
      </c>
      <c r="B18" s="83">
        <v>2350000</v>
      </c>
      <c r="C18" s="83">
        <f t="shared" si="1"/>
        <v>24525000</v>
      </c>
      <c r="D18" s="83">
        <f t="shared" si="0"/>
        <v>4905000</v>
      </c>
      <c r="E18" s="83">
        <v>9</v>
      </c>
      <c r="F18" s="84">
        <v>5</v>
      </c>
      <c r="G18" s="56">
        <v>15000</v>
      </c>
      <c r="H18" s="56">
        <v>200000</v>
      </c>
      <c r="I18" s="59">
        <v>10</v>
      </c>
      <c r="K18" s="5" t="s">
        <v>105</v>
      </c>
      <c r="L18" s="5">
        <v>33</v>
      </c>
    </row>
    <row r="19" spans="1:12">
      <c r="A19" s="80">
        <v>18</v>
      </c>
      <c r="B19" s="83">
        <v>2400000</v>
      </c>
      <c r="C19" s="83">
        <f t="shared" si="1"/>
        <v>26925000</v>
      </c>
      <c r="D19" s="83">
        <f t="shared" si="0"/>
        <v>5385000</v>
      </c>
      <c r="E19" s="83">
        <v>9</v>
      </c>
      <c r="F19" s="84">
        <v>6</v>
      </c>
      <c r="G19" s="56">
        <v>15000</v>
      </c>
      <c r="H19" s="56">
        <v>200000</v>
      </c>
      <c r="I19" s="59">
        <v>10</v>
      </c>
      <c r="K19" s="5" t="s">
        <v>106</v>
      </c>
      <c r="L19" s="5">
        <v>36</v>
      </c>
    </row>
    <row r="20" spans="1:12">
      <c r="A20" s="80">
        <v>19</v>
      </c>
      <c r="B20" s="83">
        <v>2450000</v>
      </c>
      <c r="C20" s="83">
        <f t="shared" si="1"/>
        <v>29375000</v>
      </c>
      <c r="D20" s="83">
        <f t="shared" si="0"/>
        <v>5875000</v>
      </c>
      <c r="E20" s="83">
        <v>10</v>
      </c>
      <c r="F20" s="84">
        <v>6</v>
      </c>
      <c r="G20" s="56">
        <v>15000</v>
      </c>
      <c r="H20" s="56">
        <v>200000</v>
      </c>
      <c r="I20" s="59">
        <v>10</v>
      </c>
      <c r="K20" s="5" t="s">
        <v>107</v>
      </c>
      <c r="L20" s="5">
        <v>39</v>
      </c>
    </row>
    <row r="21" spans="1:12">
      <c r="A21" s="80">
        <v>20</v>
      </c>
      <c r="B21" s="83">
        <v>3000000</v>
      </c>
      <c r="C21" s="83">
        <f t="shared" si="1"/>
        <v>32375000</v>
      </c>
      <c r="D21" s="83">
        <f t="shared" si="0"/>
        <v>6475000</v>
      </c>
      <c r="E21" s="83">
        <v>11</v>
      </c>
      <c r="F21" s="84">
        <v>7</v>
      </c>
      <c r="G21" s="56">
        <v>15000</v>
      </c>
      <c r="H21" s="56">
        <v>300000</v>
      </c>
      <c r="I21" s="59">
        <v>10</v>
      </c>
      <c r="K21" s="5" t="s">
        <v>108</v>
      </c>
      <c r="L21" s="5">
        <v>42</v>
      </c>
    </row>
    <row r="22" spans="1:11">
      <c r="A22" s="85">
        <v>21</v>
      </c>
      <c r="B22" s="83">
        <v>3200000</v>
      </c>
      <c r="C22" s="83">
        <f t="shared" si="1"/>
        <v>35575000</v>
      </c>
      <c r="D22" s="83">
        <f t="shared" si="0"/>
        <v>7115000</v>
      </c>
      <c r="E22" s="83">
        <v>11</v>
      </c>
      <c r="F22" s="84">
        <v>7</v>
      </c>
      <c r="G22" s="56">
        <v>20000</v>
      </c>
      <c r="H22" s="56">
        <v>300000</v>
      </c>
      <c r="I22" s="59">
        <v>10</v>
      </c>
      <c r="K22" s="5" t="s">
        <v>109</v>
      </c>
    </row>
    <row r="23" spans="1:11">
      <c r="A23" s="85">
        <v>22</v>
      </c>
      <c r="B23" s="83">
        <v>3400000</v>
      </c>
      <c r="C23" s="83">
        <f t="shared" si="1"/>
        <v>38975000</v>
      </c>
      <c r="D23" s="83">
        <f t="shared" si="0"/>
        <v>7795000</v>
      </c>
      <c r="E23" s="86">
        <v>12</v>
      </c>
      <c r="F23" s="84">
        <v>8</v>
      </c>
      <c r="G23" s="56">
        <v>20000</v>
      </c>
      <c r="H23" s="56">
        <v>300000</v>
      </c>
      <c r="I23" s="59">
        <v>10</v>
      </c>
      <c r="K23" s="5" t="s">
        <v>110</v>
      </c>
    </row>
    <row r="24" spans="1:11">
      <c r="A24" s="85">
        <v>23</v>
      </c>
      <c r="B24" s="83">
        <v>3600000</v>
      </c>
      <c r="C24" s="83">
        <f t="shared" si="1"/>
        <v>42575000</v>
      </c>
      <c r="D24" s="83">
        <f t="shared" si="0"/>
        <v>8515000</v>
      </c>
      <c r="E24" s="83">
        <v>12</v>
      </c>
      <c r="F24" s="84">
        <v>9</v>
      </c>
      <c r="G24" s="56">
        <v>20000</v>
      </c>
      <c r="H24" s="56">
        <v>300000</v>
      </c>
      <c r="I24" s="59">
        <v>10</v>
      </c>
      <c r="K24" s="5" t="s">
        <v>111</v>
      </c>
    </row>
    <row r="25" spans="1:11">
      <c r="A25" s="85">
        <v>24</v>
      </c>
      <c r="B25" s="83">
        <v>3800000</v>
      </c>
      <c r="C25" s="83">
        <f t="shared" si="1"/>
        <v>46375000</v>
      </c>
      <c r="D25" s="83">
        <f t="shared" si="0"/>
        <v>9275000</v>
      </c>
      <c r="E25" s="83">
        <v>13</v>
      </c>
      <c r="F25" s="84">
        <v>10</v>
      </c>
      <c r="G25" s="56">
        <v>20000</v>
      </c>
      <c r="H25" s="56">
        <v>300000</v>
      </c>
      <c r="I25" s="59">
        <v>10</v>
      </c>
      <c r="K25" s="5" t="s">
        <v>112</v>
      </c>
    </row>
    <row r="26" spans="1:11">
      <c r="A26" s="85">
        <v>25</v>
      </c>
      <c r="B26" s="83">
        <v>4000000</v>
      </c>
      <c r="C26" s="83">
        <f t="shared" si="1"/>
        <v>50375000</v>
      </c>
      <c r="D26" s="83">
        <f t="shared" si="0"/>
        <v>10075000</v>
      </c>
      <c r="E26" s="83">
        <v>13</v>
      </c>
      <c r="F26" s="84">
        <v>11</v>
      </c>
      <c r="G26" s="56">
        <v>20000</v>
      </c>
      <c r="H26" s="56">
        <v>300000</v>
      </c>
      <c r="I26" s="59">
        <v>10</v>
      </c>
      <c r="K26" s="5" t="s">
        <v>113</v>
      </c>
    </row>
    <row r="27" spans="1:11">
      <c r="A27" s="85">
        <v>26</v>
      </c>
      <c r="B27" s="83">
        <v>4200000</v>
      </c>
      <c r="C27" s="83">
        <f t="shared" si="1"/>
        <v>54575000</v>
      </c>
      <c r="D27" s="83">
        <f t="shared" si="0"/>
        <v>10915000</v>
      </c>
      <c r="E27" s="83">
        <v>14</v>
      </c>
      <c r="F27" s="84">
        <v>12</v>
      </c>
      <c r="G27" s="56">
        <v>20000</v>
      </c>
      <c r="H27" s="56">
        <v>300000</v>
      </c>
      <c r="I27" s="59">
        <v>10</v>
      </c>
      <c r="K27" s="5" t="s">
        <v>114</v>
      </c>
    </row>
    <row r="28" spans="1:11">
      <c r="A28" s="85">
        <v>27</v>
      </c>
      <c r="B28" s="83">
        <v>4400000</v>
      </c>
      <c r="C28" s="83">
        <f t="shared" si="1"/>
        <v>58975000</v>
      </c>
      <c r="D28" s="83">
        <f t="shared" si="0"/>
        <v>11795000</v>
      </c>
      <c r="E28" s="83">
        <v>14</v>
      </c>
      <c r="F28" s="84">
        <v>13</v>
      </c>
      <c r="G28" s="56">
        <v>20000</v>
      </c>
      <c r="H28" s="56">
        <v>300000</v>
      </c>
      <c r="I28" s="59">
        <v>10</v>
      </c>
      <c r="K28" s="5" t="s">
        <v>115</v>
      </c>
    </row>
    <row r="29" spans="1:11">
      <c r="A29" s="85">
        <v>28</v>
      </c>
      <c r="B29" s="83">
        <v>4600000</v>
      </c>
      <c r="C29" s="83">
        <f t="shared" si="1"/>
        <v>63575000</v>
      </c>
      <c r="D29" s="83">
        <f t="shared" si="0"/>
        <v>12715000</v>
      </c>
      <c r="E29" s="83">
        <v>15</v>
      </c>
      <c r="F29" s="84">
        <v>14</v>
      </c>
      <c r="G29" s="56">
        <v>20000</v>
      </c>
      <c r="H29" s="56">
        <v>300000</v>
      </c>
      <c r="I29" s="59">
        <v>10</v>
      </c>
      <c r="K29" s="5" t="s">
        <v>116</v>
      </c>
    </row>
    <row r="30" spans="1:11">
      <c r="A30" s="85">
        <v>29</v>
      </c>
      <c r="B30" s="83">
        <v>4800000</v>
      </c>
      <c r="C30" s="83">
        <f t="shared" si="1"/>
        <v>68375000</v>
      </c>
      <c r="D30" s="83">
        <f t="shared" si="0"/>
        <v>13675000</v>
      </c>
      <c r="E30" s="83">
        <v>15</v>
      </c>
      <c r="F30" s="84">
        <v>15</v>
      </c>
      <c r="G30" s="56">
        <v>20000</v>
      </c>
      <c r="H30" s="56">
        <v>300000</v>
      </c>
      <c r="I30" s="59">
        <v>10</v>
      </c>
      <c r="K30" s="5" t="s">
        <v>117</v>
      </c>
    </row>
    <row r="31" spans="1:11">
      <c r="A31" s="85">
        <v>30</v>
      </c>
      <c r="B31" s="83">
        <v>5000000</v>
      </c>
      <c r="C31" s="83">
        <f t="shared" si="1"/>
        <v>73375000</v>
      </c>
      <c r="D31" s="83">
        <f t="shared" si="0"/>
        <v>14675000</v>
      </c>
      <c r="E31" s="83">
        <v>16</v>
      </c>
      <c r="F31" s="84">
        <v>16</v>
      </c>
      <c r="G31" s="56">
        <v>20000</v>
      </c>
      <c r="H31" s="56">
        <v>300000</v>
      </c>
      <c r="I31" s="59">
        <v>10</v>
      </c>
      <c r="K31" s="5" t="s">
        <v>118</v>
      </c>
    </row>
    <row r="32" spans="1:11">
      <c r="A32" s="85">
        <v>31</v>
      </c>
      <c r="B32" s="83">
        <v>5400000</v>
      </c>
      <c r="C32" s="83">
        <f t="shared" si="1"/>
        <v>78775000</v>
      </c>
      <c r="D32" s="83">
        <f t="shared" si="0"/>
        <v>15755000</v>
      </c>
      <c r="E32" s="83">
        <v>16</v>
      </c>
      <c r="F32" s="84">
        <v>17</v>
      </c>
      <c r="G32" s="56">
        <v>25000</v>
      </c>
      <c r="H32" s="56">
        <v>450000</v>
      </c>
      <c r="I32" s="59">
        <v>10</v>
      </c>
      <c r="K32" s="5" t="s">
        <v>119</v>
      </c>
    </row>
    <row r="33" spans="1:11">
      <c r="A33" s="85">
        <v>32</v>
      </c>
      <c r="B33" s="83">
        <v>5800000</v>
      </c>
      <c r="C33" s="83">
        <f t="shared" si="1"/>
        <v>84575000</v>
      </c>
      <c r="D33" s="83">
        <f t="shared" si="0"/>
        <v>16915000</v>
      </c>
      <c r="E33" s="83">
        <v>16</v>
      </c>
      <c r="F33" s="84">
        <v>18</v>
      </c>
      <c r="G33" s="56">
        <v>25000</v>
      </c>
      <c r="H33" s="56">
        <v>450000</v>
      </c>
      <c r="I33" s="59">
        <v>10</v>
      </c>
      <c r="K33" s="5" t="s">
        <v>120</v>
      </c>
    </row>
    <row r="34" spans="1:11">
      <c r="A34" s="85">
        <v>33</v>
      </c>
      <c r="B34" s="83">
        <v>6200000</v>
      </c>
      <c r="C34" s="83">
        <f t="shared" si="1"/>
        <v>90775000</v>
      </c>
      <c r="D34" s="83">
        <f t="shared" si="0"/>
        <v>18155000</v>
      </c>
      <c r="E34" s="87" t="s">
        <v>121</v>
      </c>
      <c r="F34" s="84">
        <v>19</v>
      </c>
      <c r="G34" s="56">
        <v>25000</v>
      </c>
      <c r="H34" s="56">
        <v>450000</v>
      </c>
      <c r="I34" s="59">
        <v>10</v>
      </c>
      <c r="K34" s="5" t="s">
        <v>122</v>
      </c>
    </row>
    <row r="35" spans="1:11">
      <c r="A35" s="85">
        <v>34</v>
      </c>
      <c r="B35" s="83">
        <v>6600000</v>
      </c>
      <c r="C35" s="83">
        <f t="shared" si="1"/>
        <v>97375000</v>
      </c>
      <c r="D35" s="83">
        <f t="shared" si="0"/>
        <v>19475000</v>
      </c>
      <c r="E35" s="83">
        <v>17</v>
      </c>
      <c r="F35" s="84"/>
      <c r="G35" s="56">
        <v>25000</v>
      </c>
      <c r="H35" s="56">
        <v>450000</v>
      </c>
      <c r="I35" s="59">
        <v>10</v>
      </c>
      <c r="K35" s="5" t="s">
        <v>123</v>
      </c>
    </row>
    <row r="36" spans="1:11">
      <c r="A36" s="85">
        <v>35</v>
      </c>
      <c r="B36" s="83">
        <v>7000000</v>
      </c>
      <c r="C36" s="83">
        <f t="shared" si="1"/>
        <v>104375000</v>
      </c>
      <c r="D36" s="83">
        <f t="shared" si="0"/>
        <v>20875000</v>
      </c>
      <c r="E36" s="83">
        <v>17</v>
      </c>
      <c r="F36" s="84"/>
      <c r="G36" s="56">
        <v>25000</v>
      </c>
      <c r="H36" s="56">
        <v>450000</v>
      </c>
      <c r="I36" s="59">
        <v>10</v>
      </c>
      <c r="K36" s="5" t="s">
        <v>124</v>
      </c>
    </row>
    <row r="37" spans="1:11">
      <c r="A37" s="88">
        <v>36</v>
      </c>
      <c r="B37" s="89">
        <v>7400000</v>
      </c>
      <c r="C37" s="89">
        <f t="shared" si="1"/>
        <v>111775000</v>
      </c>
      <c r="D37" s="89">
        <f t="shared" si="0"/>
        <v>22355000</v>
      </c>
      <c r="E37" s="89">
        <v>18</v>
      </c>
      <c r="F37" s="90"/>
      <c r="G37" s="56">
        <v>25000</v>
      </c>
      <c r="H37" s="56">
        <v>450000</v>
      </c>
      <c r="I37" s="59">
        <v>10</v>
      </c>
      <c r="K37" s="5" t="s">
        <v>125</v>
      </c>
    </row>
    <row r="38" spans="1:11">
      <c r="A38" s="85">
        <v>37</v>
      </c>
      <c r="B38" s="83">
        <v>7800000</v>
      </c>
      <c r="C38" s="83">
        <f t="shared" si="1"/>
        <v>119575000</v>
      </c>
      <c r="D38" s="83">
        <f t="shared" si="0"/>
        <v>23915000</v>
      </c>
      <c r="E38" s="83">
        <v>18</v>
      </c>
      <c r="F38" s="84"/>
      <c r="G38" s="56">
        <v>25000</v>
      </c>
      <c r="H38" s="56">
        <v>450000</v>
      </c>
      <c r="I38" s="59">
        <v>10</v>
      </c>
      <c r="K38" s="5" t="s">
        <v>126</v>
      </c>
    </row>
    <row r="39" spans="1:11">
      <c r="A39" s="85">
        <v>38</v>
      </c>
      <c r="B39" s="83">
        <v>8200000</v>
      </c>
      <c r="C39" s="83">
        <f t="shared" si="1"/>
        <v>127775000</v>
      </c>
      <c r="D39" s="83">
        <f t="shared" si="0"/>
        <v>25555000</v>
      </c>
      <c r="E39" s="83">
        <v>18</v>
      </c>
      <c r="F39" s="84"/>
      <c r="G39" s="56">
        <v>25000</v>
      </c>
      <c r="H39" s="56">
        <v>450000</v>
      </c>
      <c r="I39" s="59">
        <v>10</v>
      </c>
      <c r="K39" s="5" t="s">
        <v>127</v>
      </c>
    </row>
    <row r="40" spans="1:11">
      <c r="A40" s="85">
        <v>39</v>
      </c>
      <c r="B40" s="83">
        <v>8600000</v>
      </c>
      <c r="C40" s="83">
        <f t="shared" si="1"/>
        <v>136375000</v>
      </c>
      <c r="D40" s="83">
        <f t="shared" si="0"/>
        <v>27275000</v>
      </c>
      <c r="E40" s="83">
        <v>19</v>
      </c>
      <c r="F40" s="84"/>
      <c r="G40" s="56">
        <v>25000</v>
      </c>
      <c r="H40" s="56">
        <v>450000</v>
      </c>
      <c r="I40" s="59">
        <v>10</v>
      </c>
      <c r="K40" s="5" t="s">
        <v>128</v>
      </c>
    </row>
    <row r="41" spans="1:11">
      <c r="A41" s="85">
        <v>40</v>
      </c>
      <c r="B41" s="83">
        <v>9000000</v>
      </c>
      <c r="C41" s="83">
        <f t="shared" si="1"/>
        <v>145375000</v>
      </c>
      <c r="D41" s="83">
        <f t="shared" si="0"/>
        <v>29075000</v>
      </c>
      <c r="E41" s="83">
        <v>19</v>
      </c>
      <c r="F41" s="84"/>
      <c r="G41" s="56">
        <v>25000</v>
      </c>
      <c r="H41" s="56">
        <v>450000</v>
      </c>
      <c r="I41" s="59">
        <v>10</v>
      </c>
      <c r="K41" s="5" t="s">
        <v>129</v>
      </c>
    </row>
    <row r="42" spans="1:11">
      <c r="A42" s="85">
        <v>41</v>
      </c>
      <c r="B42" s="83">
        <v>9800000</v>
      </c>
      <c r="C42" s="83">
        <f t="shared" si="1"/>
        <v>155175000</v>
      </c>
      <c r="D42" s="83">
        <f t="shared" si="0"/>
        <v>31035000</v>
      </c>
      <c r="E42" s="83">
        <v>19</v>
      </c>
      <c r="F42" s="84"/>
      <c r="G42" s="56">
        <v>30000</v>
      </c>
      <c r="H42" s="56">
        <v>600000</v>
      </c>
      <c r="I42" s="59">
        <v>10</v>
      </c>
      <c r="K42" s="5" t="s">
        <v>130</v>
      </c>
    </row>
    <row r="43" spans="1:11">
      <c r="A43" s="85">
        <v>42</v>
      </c>
      <c r="B43" s="83">
        <v>10600000</v>
      </c>
      <c r="C43" s="83">
        <f t="shared" si="1"/>
        <v>165775000</v>
      </c>
      <c r="D43" s="83">
        <f t="shared" si="0"/>
        <v>33155000</v>
      </c>
      <c r="E43" s="83"/>
      <c r="F43" s="84"/>
      <c r="G43" s="56">
        <v>30000</v>
      </c>
      <c r="H43" s="56">
        <v>600000</v>
      </c>
      <c r="I43" s="59">
        <v>10</v>
      </c>
      <c r="K43" s="5" t="s">
        <v>131</v>
      </c>
    </row>
    <row r="44" spans="1:11">
      <c r="A44" s="85">
        <v>43</v>
      </c>
      <c r="B44" s="83">
        <v>11400000</v>
      </c>
      <c r="C44" s="83">
        <f t="shared" si="1"/>
        <v>177175000</v>
      </c>
      <c r="D44" s="83">
        <f t="shared" si="0"/>
        <v>35435000</v>
      </c>
      <c r="E44" s="83"/>
      <c r="F44" s="84"/>
      <c r="G44" s="56">
        <v>30000</v>
      </c>
      <c r="H44" s="56">
        <v>600000</v>
      </c>
      <c r="I44" s="59">
        <v>10</v>
      </c>
      <c r="K44" s="5" t="s">
        <v>132</v>
      </c>
    </row>
    <row r="45" spans="1:11">
      <c r="A45" s="85">
        <v>44</v>
      </c>
      <c r="B45" s="83">
        <v>12200000</v>
      </c>
      <c r="C45" s="83">
        <f t="shared" si="1"/>
        <v>189375000</v>
      </c>
      <c r="D45" s="83">
        <f t="shared" si="0"/>
        <v>37875000</v>
      </c>
      <c r="E45" s="83"/>
      <c r="F45" s="84"/>
      <c r="G45" s="56">
        <v>30000</v>
      </c>
      <c r="H45" s="56">
        <v>600000</v>
      </c>
      <c r="I45" s="59">
        <v>10</v>
      </c>
      <c r="K45" s="5" t="s">
        <v>133</v>
      </c>
    </row>
    <row r="46" spans="1:11">
      <c r="A46" s="85">
        <v>45</v>
      </c>
      <c r="B46" s="83">
        <v>13000000</v>
      </c>
      <c r="C46" s="83">
        <f t="shared" si="1"/>
        <v>202375000</v>
      </c>
      <c r="D46" s="83">
        <f t="shared" si="0"/>
        <v>40475000</v>
      </c>
      <c r="E46" s="83"/>
      <c r="F46" s="84"/>
      <c r="G46" s="56">
        <v>30000</v>
      </c>
      <c r="H46" s="56">
        <v>600000</v>
      </c>
      <c r="I46" s="59">
        <v>10</v>
      </c>
      <c r="K46" s="5" t="s">
        <v>134</v>
      </c>
    </row>
    <row r="47" spans="1:11">
      <c r="A47" s="85">
        <v>46</v>
      </c>
      <c r="B47" s="83">
        <v>13800000</v>
      </c>
      <c r="C47" s="83">
        <f t="shared" si="1"/>
        <v>216175000</v>
      </c>
      <c r="D47" s="83">
        <f t="shared" si="0"/>
        <v>43235000</v>
      </c>
      <c r="E47" s="83"/>
      <c r="F47" s="84"/>
      <c r="G47" s="56">
        <v>30000</v>
      </c>
      <c r="H47" s="56">
        <v>600000</v>
      </c>
      <c r="I47" s="59">
        <v>10</v>
      </c>
      <c r="K47" s="5" t="s">
        <v>135</v>
      </c>
    </row>
    <row r="48" spans="1:11">
      <c r="A48" s="85">
        <v>47</v>
      </c>
      <c r="B48" s="83">
        <v>14600000</v>
      </c>
      <c r="C48" s="83">
        <f t="shared" si="1"/>
        <v>230775000</v>
      </c>
      <c r="D48" s="83">
        <f t="shared" si="0"/>
        <v>46155000</v>
      </c>
      <c r="E48" s="83"/>
      <c r="F48" s="84"/>
      <c r="G48" s="56">
        <v>30000</v>
      </c>
      <c r="H48" s="56">
        <v>600000</v>
      </c>
      <c r="I48" s="59">
        <v>10</v>
      </c>
      <c r="K48" s="5" t="s">
        <v>136</v>
      </c>
    </row>
    <row r="49" spans="1:11">
      <c r="A49" s="85">
        <v>48</v>
      </c>
      <c r="B49" s="83">
        <v>15400000</v>
      </c>
      <c r="C49" s="83">
        <f t="shared" si="1"/>
        <v>246175000</v>
      </c>
      <c r="D49" s="83">
        <f t="shared" si="0"/>
        <v>49235000</v>
      </c>
      <c r="E49" s="83"/>
      <c r="F49" s="84"/>
      <c r="G49" s="56">
        <v>30000</v>
      </c>
      <c r="H49" s="56">
        <v>600000</v>
      </c>
      <c r="I49" s="59">
        <v>10</v>
      </c>
      <c r="K49" s="5" t="s">
        <v>137</v>
      </c>
    </row>
    <row r="50" spans="1:11">
      <c r="A50" s="85">
        <v>49</v>
      </c>
      <c r="B50" s="83">
        <v>16200000</v>
      </c>
      <c r="C50" s="83">
        <f t="shared" si="1"/>
        <v>262375000</v>
      </c>
      <c r="D50" s="83">
        <f t="shared" si="0"/>
        <v>52475000</v>
      </c>
      <c r="E50" s="83"/>
      <c r="F50" s="84"/>
      <c r="G50" s="56">
        <v>30000</v>
      </c>
      <c r="H50" s="56">
        <v>600000</v>
      </c>
      <c r="I50" s="59">
        <v>10</v>
      </c>
      <c r="K50" s="5" t="s">
        <v>138</v>
      </c>
    </row>
    <row r="51" spans="1:11">
      <c r="A51" s="85">
        <v>50</v>
      </c>
      <c r="B51" s="83">
        <v>17000000</v>
      </c>
      <c r="C51" s="83">
        <f t="shared" si="1"/>
        <v>279375000</v>
      </c>
      <c r="D51" s="83">
        <f t="shared" si="0"/>
        <v>55875000</v>
      </c>
      <c r="E51" s="83"/>
      <c r="F51" s="84"/>
      <c r="G51" s="56">
        <v>30000</v>
      </c>
      <c r="H51" s="56">
        <v>600000</v>
      </c>
      <c r="I51" s="59">
        <v>10</v>
      </c>
      <c r="K51" s="5" t="s">
        <v>139</v>
      </c>
    </row>
    <row r="52" spans="1:9">
      <c r="A52" s="85">
        <v>51</v>
      </c>
      <c r="B52" s="83">
        <v>18200000</v>
      </c>
      <c r="C52" s="83">
        <f t="shared" si="1"/>
        <v>297575000</v>
      </c>
      <c r="D52" s="83">
        <f t="shared" si="0"/>
        <v>59515000</v>
      </c>
      <c r="E52" s="83"/>
      <c r="F52" s="84"/>
      <c r="G52" s="56">
        <v>40000</v>
      </c>
      <c r="H52" s="56">
        <v>750000</v>
      </c>
      <c r="I52" s="59">
        <v>10</v>
      </c>
    </row>
    <row r="53" spans="1:9">
      <c r="A53" s="85">
        <v>52</v>
      </c>
      <c r="B53" s="83">
        <v>19400000</v>
      </c>
      <c r="C53" s="83">
        <f t="shared" si="1"/>
        <v>316975000</v>
      </c>
      <c r="D53" s="83">
        <f t="shared" si="0"/>
        <v>63395000</v>
      </c>
      <c r="E53" s="83"/>
      <c r="F53" s="84"/>
      <c r="G53" s="56">
        <v>40000</v>
      </c>
      <c r="H53" s="56">
        <v>750000</v>
      </c>
      <c r="I53" s="59">
        <v>10</v>
      </c>
    </row>
    <row r="54" spans="1:9">
      <c r="A54" s="85">
        <v>53</v>
      </c>
      <c r="B54" s="83">
        <v>20600000</v>
      </c>
      <c r="C54" s="83">
        <f t="shared" si="1"/>
        <v>337575000</v>
      </c>
      <c r="D54" s="83">
        <f t="shared" si="0"/>
        <v>67515000</v>
      </c>
      <c r="E54" s="83"/>
      <c r="F54" s="84"/>
      <c r="G54" s="56">
        <v>40000</v>
      </c>
      <c r="H54" s="56">
        <v>750000</v>
      </c>
      <c r="I54" s="59">
        <v>10</v>
      </c>
    </row>
    <row r="55" spans="1:9">
      <c r="A55" s="85">
        <v>54</v>
      </c>
      <c r="B55" s="83">
        <v>21800000</v>
      </c>
      <c r="C55" s="83">
        <f t="shared" si="1"/>
        <v>359375000</v>
      </c>
      <c r="D55" s="83">
        <f t="shared" si="0"/>
        <v>71875000</v>
      </c>
      <c r="E55" s="83"/>
      <c r="F55" s="84"/>
      <c r="G55" s="56">
        <v>40000</v>
      </c>
      <c r="H55" s="56">
        <v>750000</v>
      </c>
      <c r="I55" s="59">
        <v>10</v>
      </c>
    </row>
    <row r="56" spans="1:9">
      <c r="A56" s="85">
        <v>55</v>
      </c>
      <c r="B56" s="83">
        <v>23000000</v>
      </c>
      <c r="C56" s="83">
        <f t="shared" si="1"/>
        <v>382375000</v>
      </c>
      <c r="D56" s="83">
        <f t="shared" si="0"/>
        <v>76475000</v>
      </c>
      <c r="E56" s="83"/>
      <c r="F56" s="84"/>
      <c r="G56" s="56">
        <v>40000</v>
      </c>
      <c r="H56" s="56">
        <v>750000</v>
      </c>
      <c r="I56" s="59">
        <v>10</v>
      </c>
    </row>
    <row r="57" spans="1:9">
      <c r="A57" s="85">
        <v>56</v>
      </c>
      <c r="B57" s="83">
        <v>24200000</v>
      </c>
      <c r="C57" s="83">
        <f t="shared" si="1"/>
        <v>406575000</v>
      </c>
      <c r="D57" s="83">
        <f t="shared" si="0"/>
        <v>81315000</v>
      </c>
      <c r="E57" s="83"/>
      <c r="F57" s="84"/>
      <c r="G57" s="56">
        <v>40000</v>
      </c>
      <c r="H57" s="56">
        <v>750000</v>
      </c>
      <c r="I57" s="59">
        <v>10</v>
      </c>
    </row>
    <row r="58" spans="1:9">
      <c r="A58" s="85">
        <v>57</v>
      </c>
      <c r="B58" s="83">
        <v>25400000</v>
      </c>
      <c r="C58" s="83">
        <f t="shared" si="1"/>
        <v>431975000</v>
      </c>
      <c r="D58" s="83">
        <f t="shared" si="0"/>
        <v>86395000</v>
      </c>
      <c r="E58" s="83"/>
      <c r="F58" s="84"/>
      <c r="G58" s="56">
        <v>40000</v>
      </c>
      <c r="H58" s="56">
        <v>750000</v>
      </c>
      <c r="I58" s="59">
        <v>10</v>
      </c>
    </row>
    <row r="59" spans="1:9">
      <c r="A59" s="85">
        <v>58</v>
      </c>
      <c r="B59" s="83">
        <v>26600000</v>
      </c>
      <c r="C59" s="83">
        <f t="shared" si="1"/>
        <v>458575000</v>
      </c>
      <c r="D59" s="83">
        <f t="shared" si="0"/>
        <v>91715000</v>
      </c>
      <c r="E59" s="83"/>
      <c r="F59" s="84"/>
      <c r="G59" s="56">
        <v>40000</v>
      </c>
      <c r="H59" s="56">
        <v>750000</v>
      </c>
      <c r="I59" s="59">
        <v>10</v>
      </c>
    </row>
    <row r="60" spans="1:9">
      <c r="A60" s="85">
        <v>59</v>
      </c>
      <c r="B60" s="83">
        <v>27800000</v>
      </c>
      <c r="C60" s="83">
        <f t="shared" si="1"/>
        <v>486375000</v>
      </c>
      <c r="D60" s="83">
        <f t="shared" si="0"/>
        <v>97275000</v>
      </c>
      <c r="E60" s="83"/>
      <c r="F60" s="84"/>
      <c r="G60" s="56">
        <v>40000</v>
      </c>
      <c r="H60" s="56">
        <v>750000</v>
      </c>
      <c r="I60" s="59">
        <v>10</v>
      </c>
    </row>
    <row r="61" spans="1:9">
      <c r="A61" s="85">
        <v>60</v>
      </c>
      <c r="B61" s="83">
        <v>29000000</v>
      </c>
      <c r="C61" s="83">
        <f t="shared" si="1"/>
        <v>515375000</v>
      </c>
      <c r="D61" s="83">
        <f t="shared" si="0"/>
        <v>103075000</v>
      </c>
      <c r="E61" s="83"/>
      <c r="F61" s="84"/>
      <c r="G61" s="56">
        <v>40000</v>
      </c>
      <c r="H61" s="56">
        <v>750000</v>
      </c>
      <c r="I61" s="59">
        <v>10</v>
      </c>
    </row>
    <row r="62" spans="1:9">
      <c r="A62" s="85">
        <v>61</v>
      </c>
      <c r="B62" s="83">
        <v>30600000</v>
      </c>
      <c r="C62" s="83">
        <f t="shared" si="1"/>
        <v>545975000</v>
      </c>
      <c r="D62" s="83">
        <f t="shared" si="0"/>
        <v>109195000</v>
      </c>
      <c r="E62" s="83"/>
      <c r="F62" s="84"/>
      <c r="G62" s="56">
        <v>50000</v>
      </c>
      <c r="H62" s="56">
        <v>900000</v>
      </c>
      <c r="I62" s="59">
        <v>10</v>
      </c>
    </row>
    <row r="63" spans="1:9">
      <c r="A63" s="85">
        <v>62</v>
      </c>
      <c r="B63" s="83">
        <v>32200000</v>
      </c>
      <c r="C63" s="83">
        <f t="shared" si="1"/>
        <v>578175000</v>
      </c>
      <c r="D63" s="83">
        <f t="shared" si="0"/>
        <v>115635000</v>
      </c>
      <c r="E63" s="83"/>
      <c r="F63" s="84"/>
      <c r="G63" s="56">
        <v>50000</v>
      </c>
      <c r="H63" s="56">
        <v>900000</v>
      </c>
      <c r="I63" s="59">
        <v>10</v>
      </c>
    </row>
    <row r="64" spans="1:9">
      <c r="A64" s="85">
        <v>63</v>
      </c>
      <c r="B64" s="83">
        <v>33800000</v>
      </c>
      <c r="C64" s="83">
        <f t="shared" si="1"/>
        <v>611975000</v>
      </c>
      <c r="D64" s="83">
        <f t="shared" si="0"/>
        <v>122395000</v>
      </c>
      <c r="E64" s="83"/>
      <c r="F64" s="84"/>
      <c r="G64" s="56">
        <v>50000</v>
      </c>
      <c r="H64" s="56">
        <v>900000</v>
      </c>
      <c r="I64" s="59">
        <v>10</v>
      </c>
    </row>
    <row r="65" spans="1:9">
      <c r="A65" s="85">
        <v>64</v>
      </c>
      <c r="B65" s="83">
        <v>35400000</v>
      </c>
      <c r="C65" s="83">
        <f t="shared" si="1"/>
        <v>647375000</v>
      </c>
      <c r="D65" s="83">
        <f t="shared" si="0"/>
        <v>129475000</v>
      </c>
      <c r="E65" s="83"/>
      <c r="F65" s="84"/>
      <c r="G65" s="56">
        <v>50000</v>
      </c>
      <c r="H65" s="56">
        <v>900000</v>
      </c>
      <c r="I65" s="59">
        <v>10</v>
      </c>
    </row>
    <row r="66" spans="1:9">
      <c r="A66" s="85">
        <v>65</v>
      </c>
      <c r="B66" s="83">
        <v>37000000</v>
      </c>
      <c r="C66" s="83">
        <f t="shared" si="1"/>
        <v>684375000</v>
      </c>
      <c r="D66" s="83">
        <f t="shared" ref="D66:D129" si="2">C66/5</f>
        <v>136875000</v>
      </c>
      <c r="E66" s="83"/>
      <c r="F66" s="84"/>
      <c r="G66" s="56">
        <v>50000</v>
      </c>
      <c r="H66" s="56">
        <v>900000</v>
      </c>
      <c r="I66" s="59">
        <v>10</v>
      </c>
    </row>
    <row r="67" spans="1:9">
      <c r="A67" s="85">
        <v>66</v>
      </c>
      <c r="B67" s="83">
        <v>38600000</v>
      </c>
      <c r="C67" s="83">
        <f t="shared" ref="C67:C130" si="3">C66+B67</f>
        <v>722975000</v>
      </c>
      <c r="D67" s="83">
        <f t="shared" si="2"/>
        <v>144595000</v>
      </c>
      <c r="E67" s="83"/>
      <c r="F67" s="84"/>
      <c r="G67" s="56">
        <v>50000</v>
      </c>
      <c r="H67" s="56">
        <v>900000</v>
      </c>
      <c r="I67" s="59">
        <v>10</v>
      </c>
    </row>
    <row r="68" spans="1:9">
      <c r="A68" s="85">
        <v>67</v>
      </c>
      <c r="B68" s="83">
        <v>40200000</v>
      </c>
      <c r="C68" s="83">
        <f t="shared" si="3"/>
        <v>763175000</v>
      </c>
      <c r="D68" s="83">
        <f t="shared" si="2"/>
        <v>152635000</v>
      </c>
      <c r="E68" s="83"/>
      <c r="F68" s="84"/>
      <c r="G68" s="56">
        <v>50000</v>
      </c>
      <c r="H68" s="56">
        <v>900000</v>
      </c>
      <c r="I68" s="59">
        <v>10</v>
      </c>
    </row>
    <row r="69" spans="1:9">
      <c r="A69" s="85">
        <v>68</v>
      </c>
      <c r="B69" s="83">
        <v>41800000</v>
      </c>
      <c r="C69" s="83">
        <f t="shared" si="3"/>
        <v>804975000</v>
      </c>
      <c r="D69" s="83">
        <f t="shared" si="2"/>
        <v>160995000</v>
      </c>
      <c r="E69" s="83"/>
      <c r="F69" s="84"/>
      <c r="G69" s="56">
        <v>50000</v>
      </c>
      <c r="H69" s="56">
        <v>900000</v>
      </c>
      <c r="I69" s="59">
        <v>10</v>
      </c>
    </row>
    <row r="70" spans="1:9">
      <c r="A70" s="85">
        <v>69</v>
      </c>
      <c r="B70" s="83">
        <v>43400000</v>
      </c>
      <c r="C70" s="83">
        <f t="shared" si="3"/>
        <v>848375000</v>
      </c>
      <c r="D70" s="83">
        <f t="shared" si="2"/>
        <v>169675000</v>
      </c>
      <c r="E70" s="83"/>
      <c r="F70" s="84"/>
      <c r="G70" s="56">
        <v>50000</v>
      </c>
      <c r="H70" s="56">
        <v>900000</v>
      </c>
      <c r="I70" s="59">
        <v>10</v>
      </c>
    </row>
    <row r="71" spans="1:9">
      <c r="A71" s="85">
        <v>70</v>
      </c>
      <c r="B71" s="83">
        <v>45000000</v>
      </c>
      <c r="C71" s="83">
        <f t="shared" si="3"/>
        <v>893375000</v>
      </c>
      <c r="D71" s="83">
        <f t="shared" si="2"/>
        <v>178675000</v>
      </c>
      <c r="E71" s="83"/>
      <c r="F71" s="84" t="s">
        <v>140</v>
      </c>
      <c r="G71" s="56">
        <v>50000</v>
      </c>
      <c r="H71" s="56">
        <v>900000</v>
      </c>
      <c r="I71" s="59">
        <v>10</v>
      </c>
    </row>
    <row r="72" spans="1:9">
      <c r="A72" s="85">
        <v>71</v>
      </c>
      <c r="B72" s="83">
        <v>46800000</v>
      </c>
      <c r="C72" s="83">
        <f t="shared" si="3"/>
        <v>940175000</v>
      </c>
      <c r="D72" s="83">
        <f t="shared" si="2"/>
        <v>188035000</v>
      </c>
      <c r="E72" s="83"/>
      <c r="F72" s="84"/>
      <c r="G72" s="56">
        <v>55000</v>
      </c>
      <c r="H72" s="56">
        <v>1200000</v>
      </c>
      <c r="I72" s="59">
        <v>10</v>
      </c>
    </row>
    <row r="73" spans="1:9">
      <c r="A73" s="85">
        <v>72</v>
      </c>
      <c r="B73" s="83">
        <v>48600000</v>
      </c>
      <c r="C73" s="83">
        <f t="shared" si="3"/>
        <v>988775000</v>
      </c>
      <c r="D73" s="83">
        <f t="shared" si="2"/>
        <v>197755000</v>
      </c>
      <c r="E73" s="83"/>
      <c r="F73" s="84"/>
      <c r="G73" s="56">
        <v>55000</v>
      </c>
      <c r="H73" s="56">
        <v>1200000</v>
      </c>
      <c r="I73" s="59">
        <v>10</v>
      </c>
    </row>
    <row r="74" spans="1:9">
      <c r="A74" s="85">
        <v>73</v>
      </c>
      <c r="B74" s="83">
        <v>50400000</v>
      </c>
      <c r="C74" s="83">
        <f t="shared" si="3"/>
        <v>1039175000</v>
      </c>
      <c r="D74" s="83">
        <f t="shared" si="2"/>
        <v>207835000</v>
      </c>
      <c r="E74" s="83"/>
      <c r="F74" s="84"/>
      <c r="G74" s="56">
        <v>55000</v>
      </c>
      <c r="H74" s="56">
        <v>1200000</v>
      </c>
      <c r="I74" s="59">
        <v>10</v>
      </c>
    </row>
    <row r="75" spans="1:9">
      <c r="A75" s="85">
        <v>74</v>
      </c>
      <c r="B75" s="83">
        <v>52200000</v>
      </c>
      <c r="C75" s="83">
        <f t="shared" si="3"/>
        <v>1091375000</v>
      </c>
      <c r="D75" s="83">
        <f t="shared" si="2"/>
        <v>218275000</v>
      </c>
      <c r="E75" s="83"/>
      <c r="F75" s="84"/>
      <c r="G75" s="56">
        <v>55000</v>
      </c>
      <c r="H75" s="56">
        <v>1200000</v>
      </c>
      <c r="I75" s="59">
        <v>10</v>
      </c>
    </row>
    <row r="76" spans="1:9">
      <c r="A76" s="85">
        <v>75</v>
      </c>
      <c r="B76" s="83">
        <v>54000000</v>
      </c>
      <c r="C76" s="83">
        <f t="shared" si="3"/>
        <v>1145375000</v>
      </c>
      <c r="D76" s="83">
        <f t="shared" si="2"/>
        <v>229075000</v>
      </c>
      <c r="E76" s="83"/>
      <c r="F76" s="84"/>
      <c r="G76" s="56">
        <v>55000</v>
      </c>
      <c r="H76" s="56">
        <v>1200000</v>
      </c>
      <c r="I76" s="59">
        <v>10</v>
      </c>
    </row>
    <row r="77" spans="1:9">
      <c r="A77" s="85">
        <v>76</v>
      </c>
      <c r="B77" s="83">
        <v>55800000</v>
      </c>
      <c r="C77" s="83">
        <f t="shared" si="3"/>
        <v>1201175000</v>
      </c>
      <c r="D77" s="83">
        <f t="shared" si="2"/>
        <v>240235000</v>
      </c>
      <c r="E77" s="83"/>
      <c r="F77" s="84"/>
      <c r="G77" s="56">
        <v>55000</v>
      </c>
      <c r="H77" s="56">
        <v>1200000</v>
      </c>
      <c r="I77" s="59">
        <v>10</v>
      </c>
    </row>
    <row r="78" spans="1:9">
      <c r="A78" s="85">
        <v>77</v>
      </c>
      <c r="B78" s="83">
        <v>57600000</v>
      </c>
      <c r="C78" s="83">
        <f t="shared" si="3"/>
        <v>1258775000</v>
      </c>
      <c r="D78" s="83">
        <f t="shared" si="2"/>
        <v>251755000</v>
      </c>
      <c r="E78" s="83"/>
      <c r="F78" s="84"/>
      <c r="G78" s="56">
        <v>55000</v>
      </c>
      <c r="H78" s="56">
        <v>1200000</v>
      </c>
      <c r="I78" s="59">
        <v>10</v>
      </c>
    </row>
    <row r="79" spans="1:9">
      <c r="A79" s="85">
        <v>78</v>
      </c>
      <c r="B79" s="83">
        <v>59400000</v>
      </c>
      <c r="C79" s="83">
        <f t="shared" si="3"/>
        <v>1318175000</v>
      </c>
      <c r="D79" s="83">
        <f t="shared" si="2"/>
        <v>263635000</v>
      </c>
      <c r="E79" s="87" t="s">
        <v>141</v>
      </c>
      <c r="F79" s="84"/>
      <c r="G79" s="56">
        <v>55000</v>
      </c>
      <c r="H79" s="56">
        <v>1200000</v>
      </c>
      <c r="I79" s="59">
        <v>10</v>
      </c>
    </row>
    <row r="80" spans="1:9">
      <c r="A80" s="85">
        <v>79</v>
      </c>
      <c r="B80" s="83">
        <v>61200000</v>
      </c>
      <c r="C80" s="83">
        <f t="shared" si="3"/>
        <v>1379375000</v>
      </c>
      <c r="D80" s="83">
        <f t="shared" si="2"/>
        <v>275875000</v>
      </c>
      <c r="E80" s="83"/>
      <c r="F80" s="84"/>
      <c r="G80" s="56">
        <v>55000</v>
      </c>
      <c r="H80" s="56">
        <v>1200000</v>
      </c>
      <c r="I80" s="59">
        <v>10</v>
      </c>
    </row>
    <row r="81" spans="1:9">
      <c r="A81" s="85">
        <v>80</v>
      </c>
      <c r="B81" s="83">
        <v>63000000</v>
      </c>
      <c r="C81" s="83">
        <f t="shared" si="3"/>
        <v>1442375000</v>
      </c>
      <c r="D81" s="83">
        <f t="shared" si="2"/>
        <v>288475000</v>
      </c>
      <c r="E81" s="83"/>
      <c r="F81" s="84"/>
      <c r="G81" s="56">
        <v>55000</v>
      </c>
      <c r="H81" s="56">
        <v>1200000</v>
      </c>
      <c r="I81" s="59">
        <v>10</v>
      </c>
    </row>
    <row r="82" spans="1:9">
      <c r="A82" s="85">
        <v>81</v>
      </c>
      <c r="B82" s="83">
        <v>65000000</v>
      </c>
      <c r="C82" s="83">
        <f t="shared" si="3"/>
        <v>1507375000</v>
      </c>
      <c r="D82" s="83">
        <f t="shared" si="2"/>
        <v>301475000</v>
      </c>
      <c r="E82" s="83"/>
      <c r="F82" s="84"/>
      <c r="G82" s="56">
        <v>60000</v>
      </c>
      <c r="H82" s="56">
        <v>1500000</v>
      </c>
      <c r="I82" s="59">
        <v>10</v>
      </c>
    </row>
    <row r="83" spans="1:9">
      <c r="A83" s="85">
        <v>82</v>
      </c>
      <c r="B83" s="83">
        <v>67000000</v>
      </c>
      <c r="C83" s="83">
        <f t="shared" si="3"/>
        <v>1574375000</v>
      </c>
      <c r="D83" s="83">
        <f t="shared" si="2"/>
        <v>314875000</v>
      </c>
      <c r="E83" s="83"/>
      <c r="F83" s="84"/>
      <c r="G83" s="56">
        <v>60000</v>
      </c>
      <c r="H83" s="56">
        <v>1500000</v>
      </c>
      <c r="I83" s="59">
        <v>10</v>
      </c>
    </row>
    <row r="84" spans="1:9">
      <c r="A84" s="85">
        <v>83</v>
      </c>
      <c r="B84" s="83">
        <v>69000000</v>
      </c>
      <c r="C84" s="83">
        <f t="shared" si="3"/>
        <v>1643375000</v>
      </c>
      <c r="D84" s="83">
        <f t="shared" si="2"/>
        <v>328675000</v>
      </c>
      <c r="E84" s="83"/>
      <c r="F84" s="84"/>
      <c r="G84" s="56">
        <v>60000</v>
      </c>
      <c r="H84" s="56">
        <v>1500000</v>
      </c>
      <c r="I84" s="59">
        <v>10</v>
      </c>
    </row>
    <row r="85" spans="1:9">
      <c r="A85" s="85">
        <v>84</v>
      </c>
      <c r="B85" s="83">
        <v>71000000</v>
      </c>
      <c r="C85" s="83">
        <f t="shared" si="3"/>
        <v>1714375000</v>
      </c>
      <c r="D85" s="83">
        <f t="shared" si="2"/>
        <v>342875000</v>
      </c>
      <c r="E85" s="83"/>
      <c r="F85" s="84"/>
      <c r="G85" s="56">
        <v>60000</v>
      </c>
      <c r="H85" s="56">
        <v>1500000</v>
      </c>
      <c r="I85" s="59">
        <v>10</v>
      </c>
    </row>
    <row r="86" spans="1:9">
      <c r="A86" s="85">
        <v>85</v>
      </c>
      <c r="B86" s="83">
        <v>73000000</v>
      </c>
      <c r="C86" s="83">
        <f t="shared" si="3"/>
        <v>1787375000</v>
      </c>
      <c r="D86" s="83">
        <f t="shared" si="2"/>
        <v>357475000</v>
      </c>
      <c r="E86" s="83"/>
      <c r="F86" s="84"/>
      <c r="G86" s="56">
        <v>60000</v>
      </c>
      <c r="H86" s="56">
        <v>1500000</v>
      </c>
      <c r="I86" s="59">
        <v>10</v>
      </c>
    </row>
    <row r="87" spans="1:9">
      <c r="A87" s="85">
        <v>86</v>
      </c>
      <c r="B87" s="83">
        <v>75000000</v>
      </c>
      <c r="C87" s="83">
        <f t="shared" si="3"/>
        <v>1862375000</v>
      </c>
      <c r="D87" s="83">
        <f t="shared" si="2"/>
        <v>372475000</v>
      </c>
      <c r="E87" s="83"/>
      <c r="F87" s="84"/>
      <c r="G87" s="56">
        <v>60000</v>
      </c>
      <c r="H87" s="56">
        <v>1500000</v>
      </c>
      <c r="I87" s="59">
        <v>10</v>
      </c>
    </row>
    <row r="88" spans="1:9">
      <c r="A88" s="85">
        <v>87</v>
      </c>
      <c r="B88" s="83">
        <v>77000000</v>
      </c>
      <c r="C88" s="83">
        <f t="shared" si="3"/>
        <v>1939375000</v>
      </c>
      <c r="D88" s="83">
        <f t="shared" si="2"/>
        <v>387875000</v>
      </c>
      <c r="E88" s="83"/>
      <c r="F88" s="84"/>
      <c r="G88" s="56">
        <v>60000</v>
      </c>
      <c r="H88" s="56">
        <v>1500000</v>
      </c>
      <c r="I88" s="59">
        <v>10</v>
      </c>
    </row>
    <row r="89" spans="1:9">
      <c r="A89" s="85">
        <v>88</v>
      </c>
      <c r="B89" s="83">
        <v>79000000</v>
      </c>
      <c r="C89" s="83">
        <f t="shared" si="3"/>
        <v>2018375000</v>
      </c>
      <c r="D89" s="83">
        <f t="shared" si="2"/>
        <v>403675000</v>
      </c>
      <c r="E89" s="83"/>
      <c r="F89" s="84"/>
      <c r="G89" s="56">
        <v>60000</v>
      </c>
      <c r="H89" s="56">
        <v>1500000</v>
      </c>
      <c r="I89" s="59">
        <v>10</v>
      </c>
    </row>
    <row r="90" spans="1:9">
      <c r="A90" s="85">
        <v>89</v>
      </c>
      <c r="B90" s="83">
        <v>81000000</v>
      </c>
      <c r="C90" s="83">
        <f t="shared" si="3"/>
        <v>2099375000</v>
      </c>
      <c r="D90" s="83">
        <f t="shared" si="2"/>
        <v>419875000</v>
      </c>
      <c r="E90" s="83"/>
      <c r="F90" s="84"/>
      <c r="G90" s="56">
        <v>60000</v>
      </c>
      <c r="H90" s="56">
        <v>1500000</v>
      </c>
      <c r="I90" s="59">
        <v>10</v>
      </c>
    </row>
    <row r="91" spans="1:9">
      <c r="A91" s="85">
        <v>90</v>
      </c>
      <c r="B91" s="83">
        <v>83000000</v>
      </c>
      <c r="C91" s="83">
        <f t="shared" si="3"/>
        <v>2182375000</v>
      </c>
      <c r="D91" s="83">
        <f t="shared" si="2"/>
        <v>436475000</v>
      </c>
      <c r="E91" s="83"/>
      <c r="F91" s="84"/>
      <c r="G91" s="56">
        <v>60000</v>
      </c>
      <c r="H91" s="56">
        <v>1500000</v>
      </c>
      <c r="I91" s="59">
        <v>10</v>
      </c>
    </row>
    <row r="92" spans="1:9">
      <c r="A92" s="85">
        <v>91</v>
      </c>
      <c r="B92" s="83">
        <v>85000000</v>
      </c>
      <c r="C92" s="83">
        <f t="shared" si="3"/>
        <v>2267375000</v>
      </c>
      <c r="D92" s="83">
        <f t="shared" si="2"/>
        <v>453475000</v>
      </c>
      <c r="E92" s="83"/>
      <c r="F92" s="84"/>
      <c r="G92" s="56">
        <v>70000</v>
      </c>
      <c r="H92" s="56">
        <v>1800000</v>
      </c>
      <c r="I92" s="59">
        <v>10</v>
      </c>
    </row>
    <row r="93" spans="1:9">
      <c r="A93" s="85">
        <v>92</v>
      </c>
      <c r="B93" s="83">
        <v>87000000</v>
      </c>
      <c r="C93" s="83">
        <f t="shared" si="3"/>
        <v>2354375000</v>
      </c>
      <c r="D93" s="83">
        <f t="shared" si="2"/>
        <v>470875000</v>
      </c>
      <c r="E93" s="83"/>
      <c r="F93" s="84"/>
      <c r="G93" s="56">
        <v>70000</v>
      </c>
      <c r="H93" s="56">
        <v>1800000</v>
      </c>
      <c r="I93" s="59">
        <v>10</v>
      </c>
    </row>
    <row r="94" spans="1:9">
      <c r="A94" s="85">
        <v>93</v>
      </c>
      <c r="B94" s="83">
        <v>89000000</v>
      </c>
      <c r="C94" s="83">
        <f t="shared" si="3"/>
        <v>2443375000</v>
      </c>
      <c r="D94" s="83">
        <f t="shared" si="2"/>
        <v>488675000</v>
      </c>
      <c r="E94" s="83"/>
      <c r="F94" s="84"/>
      <c r="G94" s="56">
        <v>70000</v>
      </c>
      <c r="H94" s="56">
        <v>1800000</v>
      </c>
      <c r="I94" s="59">
        <v>10</v>
      </c>
    </row>
    <row r="95" spans="1:9">
      <c r="A95" s="85">
        <v>94</v>
      </c>
      <c r="B95" s="83">
        <v>91000000</v>
      </c>
      <c r="C95" s="83">
        <f t="shared" si="3"/>
        <v>2534375000</v>
      </c>
      <c r="D95" s="83">
        <f t="shared" si="2"/>
        <v>506875000</v>
      </c>
      <c r="E95" s="83"/>
      <c r="F95" s="84"/>
      <c r="G95" s="56">
        <v>70000</v>
      </c>
      <c r="H95" s="56">
        <v>1800000</v>
      </c>
      <c r="I95" s="59">
        <v>10</v>
      </c>
    </row>
    <row r="96" spans="1:9">
      <c r="A96" s="85">
        <v>95</v>
      </c>
      <c r="B96" s="83">
        <v>93000000</v>
      </c>
      <c r="C96" s="83">
        <f t="shared" si="3"/>
        <v>2627375000</v>
      </c>
      <c r="D96" s="83">
        <f t="shared" si="2"/>
        <v>525475000</v>
      </c>
      <c r="E96" s="83"/>
      <c r="F96" s="84"/>
      <c r="G96" s="56">
        <v>70000</v>
      </c>
      <c r="H96" s="56">
        <v>1800000</v>
      </c>
      <c r="I96" s="59">
        <v>10</v>
      </c>
    </row>
    <row r="97" spans="1:9">
      <c r="A97" s="85">
        <v>96</v>
      </c>
      <c r="B97" s="83">
        <v>95000000</v>
      </c>
      <c r="C97" s="83">
        <f t="shared" si="3"/>
        <v>2722375000</v>
      </c>
      <c r="D97" s="83">
        <f t="shared" si="2"/>
        <v>544475000</v>
      </c>
      <c r="E97" s="83"/>
      <c r="F97" s="84"/>
      <c r="G97" s="56">
        <v>70000</v>
      </c>
      <c r="H97" s="56">
        <v>1800000</v>
      </c>
      <c r="I97" s="59">
        <v>10</v>
      </c>
    </row>
    <row r="98" spans="1:9">
      <c r="A98" s="85">
        <v>97</v>
      </c>
      <c r="B98" s="83">
        <v>97000000</v>
      </c>
      <c r="C98" s="83">
        <f t="shared" si="3"/>
        <v>2819375000</v>
      </c>
      <c r="D98" s="83">
        <f t="shared" si="2"/>
        <v>563875000</v>
      </c>
      <c r="E98" s="83"/>
      <c r="F98" s="84"/>
      <c r="G98" s="56">
        <v>70000</v>
      </c>
      <c r="H98" s="56">
        <v>1800000</v>
      </c>
      <c r="I98" s="59">
        <v>10</v>
      </c>
    </row>
    <row r="99" spans="1:9">
      <c r="A99" s="85">
        <v>98</v>
      </c>
      <c r="B99" s="83">
        <v>99000000</v>
      </c>
      <c r="C99" s="83">
        <f t="shared" si="3"/>
        <v>2918375000</v>
      </c>
      <c r="D99" s="83">
        <f t="shared" si="2"/>
        <v>583675000</v>
      </c>
      <c r="E99" s="83"/>
      <c r="F99" s="84"/>
      <c r="G99" s="56">
        <v>70000</v>
      </c>
      <c r="H99" s="56">
        <v>1800000</v>
      </c>
      <c r="I99" s="59">
        <v>10</v>
      </c>
    </row>
    <row r="100" spans="1:9">
      <c r="A100" s="85">
        <v>99</v>
      </c>
      <c r="B100" s="83">
        <v>101000000</v>
      </c>
      <c r="C100" s="83">
        <f t="shared" si="3"/>
        <v>3019375000</v>
      </c>
      <c r="D100" s="83">
        <f t="shared" si="2"/>
        <v>603875000</v>
      </c>
      <c r="E100" s="83"/>
      <c r="F100" s="84"/>
      <c r="G100" s="56">
        <v>70000</v>
      </c>
      <c r="H100" s="56">
        <v>1800000</v>
      </c>
      <c r="I100" s="59">
        <v>10</v>
      </c>
    </row>
    <row r="101" spans="1:9">
      <c r="A101" s="85">
        <v>100</v>
      </c>
      <c r="B101" s="83">
        <v>103000000</v>
      </c>
      <c r="C101" s="83">
        <f t="shared" si="3"/>
        <v>3122375000</v>
      </c>
      <c r="D101" s="83">
        <f t="shared" si="2"/>
        <v>624475000</v>
      </c>
      <c r="E101" s="83"/>
      <c r="F101" s="84"/>
      <c r="G101" s="56">
        <v>70000</v>
      </c>
      <c r="H101" s="56">
        <v>1800000</v>
      </c>
      <c r="I101" s="59">
        <v>10</v>
      </c>
    </row>
    <row r="102" spans="1:9">
      <c r="A102" s="77">
        <v>101</v>
      </c>
      <c r="B102" s="92">
        <v>105000000</v>
      </c>
      <c r="C102" s="92">
        <f t="shared" si="3"/>
        <v>3227375000</v>
      </c>
      <c r="D102" s="92">
        <f t="shared" si="2"/>
        <v>645475000</v>
      </c>
      <c r="E102" s="93"/>
      <c r="G102" s="56">
        <v>75000</v>
      </c>
      <c r="H102" s="56">
        <v>2000000</v>
      </c>
      <c r="I102" s="59">
        <v>10</v>
      </c>
    </row>
    <row r="103" spans="1:9">
      <c r="A103" s="77">
        <v>102</v>
      </c>
      <c r="B103" s="92">
        <v>107000000</v>
      </c>
      <c r="C103" s="92">
        <f t="shared" si="3"/>
        <v>3334375000</v>
      </c>
      <c r="D103" s="92">
        <f t="shared" si="2"/>
        <v>666875000</v>
      </c>
      <c r="E103" s="93"/>
      <c r="G103" s="56">
        <v>75000</v>
      </c>
      <c r="H103" s="56">
        <v>2000000</v>
      </c>
      <c r="I103" s="59">
        <v>10</v>
      </c>
    </row>
    <row r="104" spans="1:9">
      <c r="A104" s="77">
        <v>103</v>
      </c>
      <c r="B104" s="92">
        <v>109000000</v>
      </c>
      <c r="C104" s="92">
        <f t="shared" si="3"/>
        <v>3443375000</v>
      </c>
      <c r="D104" s="92">
        <f t="shared" si="2"/>
        <v>688675000</v>
      </c>
      <c r="E104" s="93"/>
      <c r="G104" s="56">
        <v>75000</v>
      </c>
      <c r="H104" s="56">
        <v>2000000</v>
      </c>
      <c r="I104" s="59">
        <v>10</v>
      </c>
    </row>
    <row r="105" spans="1:9">
      <c r="A105" s="77">
        <v>104</v>
      </c>
      <c r="B105" s="92">
        <v>111000000</v>
      </c>
      <c r="C105" s="92">
        <f t="shared" si="3"/>
        <v>3554375000</v>
      </c>
      <c r="D105" s="92">
        <f t="shared" si="2"/>
        <v>710875000</v>
      </c>
      <c r="E105" s="93"/>
      <c r="G105" s="56">
        <v>75000</v>
      </c>
      <c r="H105" s="56">
        <v>2000000</v>
      </c>
      <c r="I105" s="59">
        <v>10</v>
      </c>
    </row>
    <row r="106" spans="1:9">
      <c r="A106" s="77">
        <v>105</v>
      </c>
      <c r="B106" s="92">
        <v>113000000</v>
      </c>
      <c r="C106" s="92">
        <f t="shared" si="3"/>
        <v>3667375000</v>
      </c>
      <c r="D106" s="92">
        <f t="shared" si="2"/>
        <v>733475000</v>
      </c>
      <c r="E106" s="93"/>
      <c r="G106" s="56">
        <v>75000</v>
      </c>
      <c r="H106" s="56">
        <v>2000000</v>
      </c>
      <c r="I106" s="59">
        <v>10</v>
      </c>
    </row>
    <row r="107" spans="1:9">
      <c r="A107" s="77">
        <v>106</v>
      </c>
      <c r="B107" s="92">
        <v>115000000</v>
      </c>
      <c r="C107" s="92">
        <f t="shared" si="3"/>
        <v>3782375000</v>
      </c>
      <c r="D107" s="92">
        <f t="shared" si="2"/>
        <v>756475000</v>
      </c>
      <c r="E107" s="93"/>
      <c r="G107" s="56">
        <v>75000</v>
      </c>
      <c r="H107" s="56">
        <v>2000000</v>
      </c>
      <c r="I107" s="59">
        <v>10</v>
      </c>
    </row>
    <row r="108" spans="1:9">
      <c r="A108" s="77">
        <v>107</v>
      </c>
      <c r="B108" s="92">
        <v>117000000</v>
      </c>
      <c r="C108" s="92">
        <f t="shared" si="3"/>
        <v>3899375000</v>
      </c>
      <c r="D108" s="92">
        <f t="shared" si="2"/>
        <v>779875000</v>
      </c>
      <c r="E108" s="93"/>
      <c r="G108" s="56">
        <v>75000</v>
      </c>
      <c r="H108" s="56">
        <v>2000000</v>
      </c>
      <c r="I108" s="59">
        <v>10</v>
      </c>
    </row>
    <row r="109" spans="1:9">
      <c r="A109" s="77">
        <v>108</v>
      </c>
      <c r="B109" s="92">
        <v>119000000</v>
      </c>
      <c r="C109" s="92">
        <f t="shared" si="3"/>
        <v>4018375000</v>
      </c>
      <c r="D109" s="92">
        <f t="shared" si="2"/>
        <v>803675000</v>
      </c>
      <c r="E109" s="93"/>
      <c r="G109" s="56">
        <v>75000</v>
      </c>
      <c r="H109" s="56">
        <v>2000000</v>
      </c>
      <c r="I109" s="59">
        <v>10</v>
      </c>
    </row>
    <row r="110" spans="1:9">
      <c r="A110" s="77">
        <v>109</v>
      </c>
      <c r="B110" s="92">
        <v>121000000</v>
      </c>
      <c r="C110" s="92">
        <f t="shared" si="3"/>
        <v>4139375000</v>
      </c>
      <c r="D110" s="92">
        <f t="shared" si="2"/>
        <v>827875000</v>
      </c>
      <c r="E110" s="93"/>
      <c r="G110" s="56">
        <v>75000</v>
      </c>
      <c r="H110" s="56">
        <v>2000000</v>
      </c>
      <c r="I110" s="59">
        <v>10</v>
      </c>
    </row>
    <row r="111" spans="1:9">
      <c r="A111" s="77">
        <v>110</v>
      </c>
      <c r="B111" s="92">
        <v>123000000</v>
      </c>
      <c r="C111" s="92">
        <f t="shared" si="3"/>
        <v>4262375000</v>
      </c>
      <c r="D111" s="92">
        <f t="shared" si="2"/>
        <v>852475000</v>
      </c>
      <c r="E111" s="93"/>
      <c r="G111" s="56">
        <v>75000</v>
      </c>
      <c r="H111" s="56">
        <v>2000000</v>
      </c>
      <c r="I111" s="59">
        <v>10</v>
      </c>
    </row>
    <row r="112" spans="1:9">
      <c r="A112" s="77">
        <v>111</v>
      </c>
      <c r="B112" s="92">
        <v>125000000</v>
      </c>
      <c r="C112" s="92">
        <f t="shared" si="3"/>
        <v>4387375000</v>
      </c>
      <c r="D112" s="92">
        <f t="shared" si="2"/>
        <v>877475000</v>
      </c>
      <c r="E112" s="93"/>
      <c r="G112" s="5">
        <v>80000</v>
      </c>
      <c r="H112" s="56">
        <v>2000000</v>
      </c>
      <c r="I112" s="59">
        <v>10</v>
      </c>
    </row>
    <row r="113" spans="1:9">
      <c r="A113" s="77">
        <v>112</v>
      </c>
      <c r="B113" s="92">
        <v>127000000</v>
      </c>
      <c r="C113" s="92">
        <f t="shared" si="3"/>
        <v>4514375000</v>
      </c>
      <c r="D113" s="92">
        <f t="shared" si="2"/>
        <v>902875000</v>
      </c>
      <c r="E113" s="93"/>
      <c r="G113" s="5">
        <v>80000</v>
      </c>
      <c r="H113" s="56">
        <v>2000000</v>
      </c>
      <c r="I113" s="59">
        <v>10</v>
      </c>
    </row>
    <row r="114" spans="1:9">
      <c r="A114" s="77">
        <v>113</v>
      </c>
      <c r="B114" s="92">
        <v>129000000</v>
      </c>
      <c r="C114" s="92">
        <f t="shared" si="3"/>
        <v>4643375000</v>
      </c>
      <c r="D114" s="92">
        <f t="shared" si="2"/>
        <v>928675000</v>
      </c>
      <c r="E114" s="93"/>
      <c r="G114" s="5">
        <v>80000</v>
      </c>
      <c r="H114" s="56">
        <v>2000000</v>
      </c>
      <c r="I114" s="59">
        <v>10</v>
      </c>
    </row>
    <row r="115" spans="1:9">
      <c r="A115" s="77">
        <v>114</v>
      </c>
      <c r="B115" s="92">
        <v>131000000</v>
      </c>
      <c r="C115" s="92">
        <f t="shared" si="3"/>
        <v>4774375000</v>
      </c>
      <c r="D115" s="92">
        <f t="shared" si="2"/>
        <v>954875000</v>
      </c>
      <c r="E115" s="93"/>
      <c r="G115" s="5">
        <v>80000</v>
      </c>
      <c r="H115" s="56">
        <v>2000000</v>
      </c>
      <c r="I115" s="59">
        <v>10</v>
      </c>
    </row>
    <row r="116" spans="1:9">
      <c r="A116" s="77">
        <v>115</v>
      </c>
      <c r="B116" s="92">
        <v>133000000</v>
      </c>
      <c r="C116" s="92">
        <f t="shared" si="3"/>
        <v>4907375000</v>
      </c>
      <c r="D116" s="92">
        <f t="shared" si="2"/>
        <v>981475000</v>
      </c>
      <c r="E116" s="93"/>
      <c r="G116" s="5">
        <v>80000</v>
      </c>
      <c r="H116" s="56">
        <v>2000000</v>
      </c>
      <c r="I116" s="59">
        <v>10</v>
      </c>
    </row>
    <row r="117" spans="1:9">
      <c r="A117" s="77">
        <v>116</v>
      </c>
      <c r="B117" s="92">
        <v>135000000</v>
      </c>
      <c r="C117" s="92">
        <f t="shared" si="3"/>
        <v>5042375000</v>
      </c>
      <c r="D117" s="92">
        <f t="shared" si="2"/>
        <v>1008475000</v>
      </c>
      <c r="E117" s="93"/>
      <c r="G117" s="5">
        <v>80000</v>
      </c>
      <c r="H117" s="56">
        <v>2000000</v>
      </c>
      <c r="I117" s="59">
        <v>10</v>
      </c>
    </row>
    <row r="118" spans="1:9">
      <c r="A118" s="77">
        <v>117</v>
      </c>
      <c r="B118" s="92">
        <v>137000000</v>
      </c>
      <c r="C118" s="92">
        <f t="shared" si="3"/>
        <v>5179375000</v>
      </c>
      <c r="D118" s="92">
        <f t="shared" si="2"/>
        <v>1035875000</v>
      </c>
      <c r="E118" s="93"/>
      <c r="G118" s="5">
        <v>80000</v>
      </c>
      <c r="H118" s="56">
        <v>2000000</v>
      </c>
      <c r="I118" s="59">
        <v>10</v>
      </c>
    </row>
    <row r="119" spans="1:9">
      <c r="A119" s="77">
        <v>118</v>
      </c>
      <c r="B119" s="92">
        <v>139000000</v>
      </c>
      <c r="C119" s="92">
        <f t="shared" si="3"/>
        <v>5318375000</v>
      </c>
      <c r="D119" s="92">
        <f t="shared" si="2"/>
        <v>1063675000</v>
      </c>
      <c r="E119" s="93"/>
      <c r="G119" s="5">
        <v>80000</v>
      </c>
      <c r="H119" s="56">
        <v>2000000</v>
      </c>
      <c r="I119" s="59">
        <v>10</v>
      </c>
    </row>
    <row r="120" spans="1:9">
      <c r="A120" s="77">
        <v>119</v>
      </c>
      <c r="B120" s="92">
        <v>141000000</v>
      </c>
      <c r="C120" s="92">
        <f t="shared" si="3"/>
        <v>5459375000</v>
      </c>
      <c r="D120" s="92">
        <f t="shared" si="2"/>
        <v>1091875000</v>
      </c>
      <c r="E120" s="93"/>
      <c r="G120" s="5">
        <v>80000</v>
      </c>
      <c r="H120" s="56">
        <v>2000000</v>
      </c>
      <c r="I120" s="59">
        <v>10</v>
      </c>
    </row>
    <row r="121" spans="1:9">
      <c r="A121" s="77">
        <v>120</v>
      </c>
      <c r="B121" s="92">
        <v>143000000</v>
      </c>
      <c r="C121" s="92">
        <f t="shared" si="3"/>
        <v>5602375000</v>
      </c>
      <c r="D121" s="92">
        <f t="shared" si="2"/>
        <v>1120475000</v>
      </c>
      <c r="E121" s="93"/>
      <c r="G121" s="5">
        <v>80000</v>
      </c>
      <c r="H121" s="56">
        <v>2000000</v>
      </c>
      <c r="I121" s="59">
        <v>10</v>
      </c>
    </row>
    <row r="122" spans="1:9">
      <c r="A122" s="77">
        <v>121</v>
      </c>
      <c r="B122" s="92">
        <v>145000000</v>
      </c>
      <c r="C122" s="92">
        <f t="shared" si="3"/>
        <v>5747375000</v>
      </c>
      <c r="D122" s="92">
        <f t="shared" si="2"/>
        <v>1149475000</v>
      </c>
      <c r="E122" s="93"/>
      <c r="G122" s="5">
        <v>85000</v>
      </c>
      <c r="H122" s="56">
        <v>2000000</v>
      </c>
      <c r="I122" s="59">
        <v>10</v>
      </c>
    </row>
    <row r="123" spans="1:9">
      <c r="A123" s="77">
        <v>122</v>
      </c>
      <c r="B123" s="92">
        <v>147000000</v>
      </c>
      <c r="C123" s="92">
        <f t="shared" si="3"/>
        <v>5894375000</v>
      </c>
      <c r="D123" s="92">
        <f t="shared" si="2"/>
        <v>1178875000</v>
      </c>
      <c r="E123" s="93"/>
      <c r="G123" s="5">
        <v>85000</v>
      </c>
      <c r="H123" s="56">
        <v>2000000</v>
      </c>
      <c r="I123" s="59">
        <v>10</v>
      </c>
    </row>
    <row r="124" spans="1:9">
      <c r="A124" s="77">
        <v>123</v>
      </c>
      <c r="B124" s="92">
        <v>149000000</v>
      </c>
      <c r="C124" s="92">
        <f t="shared" si="3"/>
        <v>6043375000</v>
      </c>
      <c r="D124" s="92">
        <f t="shared" si="2"/>
        <v>1208675000</v>
      </c>
      <c r="E124" s="93"/>
      <c r="G124" s="5">
        <v>85000</v>
      </c>
      <c r="H124" s="56">
        <v>2000000</v>
      </c>
      <c r="I124" s="59">
        <v>10</v>
      </c>
    </row>
    <row r="125" spans="1:9">
      <c r="A125" s="77">
        <v>124</v>
      </c>
      <c r="B125" s="92">
        <v>151000000</v>
      </c>
      <c r="C125" s="92">
        <f t="shared" si="3"/>
        <v>6194375000</v>
      </c>
      <c r="D125" s="92">
        <f t="shared" si="2"/>
        <v>1238875000</v>
      </c>
      <c r="E125" s="93"/>
      <c r="G125" s="5">
        <v>85000</v>
      </c>
      <c r="H125" s="56">
        <v>2000000</v>
      </c>
      <c r="I125" s="59">
        <v>10</v>
      </c>
    </row>
    <row r="126" spans="1:9">
      <c r="A126" s="77">
        <v>125</v>
      </c>
      <c r="B126" s="92">
        <v>153000000</v>
      </c>
      <c r="C126" s="92">
        <f t="shared" si="3"/>
        <v>6347375000</v>
      </c>
      <c r="D126" s="92">
        <f t="shared" si="2"/>
        <v>1269475000</v>
      </c>
      <c r="E126" s="93"/>
      <c r="G126" s="5">
        <v>85000</v>
      </c>
      <c r="H126" s="56">
        <v>2000000</v>
      </c>
      <c r="I126" s="59">
        <v>10</v>
      </c>
    </row>
    <row r="127" spans="1:9">
      <c r="A127" s="77">
        <v>126</v>
      </c>
      <c r="B127" s="92">
        <v>155000000</v>
      </c>
      <c r="C127" s="92">
        <f t="shared" si="3"/>
        <v>6502375000</v>
      </c>
      <c r="D127" s="92">
        <f t="shared" si="2"/>
        <v>1300475000</v>
      </c>
      <c r="E127" s="93"/>
      <c r="G127" s="5">
        <v>85000</v>
      </c>
      <c r="H127" s="56">
        <v>2000000</v>
      </c>
      <c r="I127" s="59">
        <v>10</v>
      </c>
    </row>
    <row r="128" spans="1:9">
      <c r="A128" s="77">
        <v>127</v>
      </c>
      <c r="B128" s="92">
        <v>157000000</v>
      </c>
      <c r="C128" s="92">
        <f t="shared" si="3"/>
        <v>6659375000</v>
      </c>
      <c r="D128" s="92">
        <f t="shared" si="2"/>
        <v>1331875000</v>
      </c>
      <c r="E128" s="93"/>
      <c r="G128" s="5">
        <v>85000</v>
      </c>
      <c r="H128" s="56">
        <v>2000000</v>
      </c>
      <c r="I128" s="59">
        <v>10</v>
      </c>
    </row>
    <row r="129" spans="1:9">
      <c r="A129" s="77">
        <v>128</v>
      </c>
      <c r="B129" s="92">
        <v>159000000</v>
      </c>
      <c r="C129" s="92">
        <f t="shared" si="3"/>
        <v>6818375000</v>
      </c>
      <c r="D129" s="92">
        <f t="shared" si="2"/>
        <v>1363675000</v>
      </c>
      <c r="E129" s="93"/>
      <c r="G129" s="5">
        <v>85000</v>
      </c>
      <c r="H129" s="56">
        <v>2000000</v>
      </c>
      <c r="I129" s="59">
        <v>10</v>
      </c>
    </row>
    <row r="130" spans="1:9">
      <c r="A130" s="77">
        <v>129</v>
      </c>
      <c r="B130" s="92">
        <v>161000000</v>
      </c>
      <c r="C130" s="92">
        <f t="shared" si="3"/>
        <v>6979375000</v>
      </c>
      <c r="D130" s="92">
        <f t="shared" ref="D130:D193" si="4">C130/5</f>
        <v>1395875000</v>
      </c>
      <c r="E130" s="93"/>
      <c r="G130" s="5">
        <v>85000</v>
      </c>
      <c r="H130" s="56">
        <v>2000000</v>
      </c>
      <c r="I130" s="59">
        <v>10</v>
      </c>
    </row>
    <row r="131" spans="1:9">
      <c r="A131" s="77">
        <v>130</v>
      </c>
      <c r="B131" s="92">
        <v>163000000</v>
      </c>
      <c r="C131" s="92">
        <f t="shared" ref="C131:C194" si="5">C130+B131</f>
        <v>7142375000</v>
      </c>
      <c r="D131" s="92">
        <f t="shared" si="4"/>
        <v>1428475000</v>
      </c>
      <c r="E131" s="93"/>
      <c r="G131" s="5">
        <v>85000</v>
      </c>
      <c r="H131" s="56">
        <v>2000000</v>
      </c>
      <c r="I131" s="59">
        <v>10</v>
      </c>
    </row>
    <row r="132" spans="1:9">
      <c r="A132" s="77">
        <v>131</v>
      </c>
      <c r="B132" s="92">
        <v>165000000</v>
      </c>
      <c r="C132" s="92">
        <f t="shared" si="5"/>
        <v>7307375000</v>
      </c>
      <c r="D132" s="92">
        <f t="shared" si="4"/>
        <v>1461475000</v>
      </c>
      <c r="E132" s="93"/>
      <c r="G132" s="5">
        <v>90000</v>
      </c>
      <c r="H132" s="56">
        <v>2000000</v>
      </c>
      <c r="I132" s="59">
        <v>10</v>
      </c>
    </row>
    <row r="133" spans="1:9">
      <c r="A133" s="77">
        <v>132</v>
      </c>
      <c r="B133" s="92">
        <v>167000000</v>
      </c>
      <c r="C133" s="92">
        <f t="shared" si="5"/>
        <v>7474375000</v>
      </c>
      <c r="D133" s="92">
        <f t="shared" si="4"/>
        <v>1494875000</v>
      </c>
      <c r="E133" s="93"/>
      <c r="G133" s="5">
        <v>90000</v>
      </c>
      <c r="H133" s="56">
        <v>2000000</v>
      </c>
      <c r="I133" s="59">
        <v>10</v>
      </c>
    </row>
    <row r="134" spans="1:9">
      <c r="A134" s="77">
        <v>133</v>
      </c>
      <c r="B134" s="92">
        <v>169000000</v>
      </c>
      <c r="C134" s="92">
        <f t="shared" si="5"/>
        <v>7643375000</v>
      </c>
      <c r="D134" s="92">
        <f t="shared" si="4"/>
        <v>1528675000</v>
      </c>
      <c r="E134" s="93"/>
      <c r="G134" s="5">
        <v>90000</v>
      </c>
      <c r="H134" s="56">
        <v>2000000</v>
      </c>
      <c r="I134" s="59">
        <v>10</v>
      </c>
    </row>
    <row r="135" spans="1:9">
      <c r="A135" s="77">
        <v>134</v>
      </c>
      <c r="B135" s="92">
        <v>171000000</v>
      </c>
      <c r="C135" s="92">
        <f t="shared" si="5"/>
        <v>7814375000</v>
      </c>
      <c r="D135" s="92">
        <f t="shared" si="4"/>
        <v>1562875000</v>
      </c>
      <c r="E135" s="93"/>
      <c r="G135" s="5">
        <v>90000</v>
      </c>
      <c r="H135" s="56">
        <v>2000000</v>
      </c>
      <c r="I135" s="59">
        <v>10</v>
      </c>
    </row>
    <row r="136" spans="1:9">
      <c r="A136" s="77">
        <v>135</v>
      </c>
      <c r="B136" s="92">
        <v>173000000</v>
      </c>
      <c r="C136" s="92">
        <f t="shared" si="5"/>
        <v>7987375000</v>
      </c>
      <c r="D136" s="92">
        <f t="shared" si="4"/>
        <v>1597475000</v>
      </c>
      <c r="E136" s="93"/>
      <c r="G136" s="5">
        <v>90000</v>
      </c>
      <c r="H136" s="56">
        <v>2000000</v>
      </c>
      <c r="I136" s="59">
        <v>10</v>
      </c>
    </row>
    <row r="137" spans="1:9">
      <c r="A137" s="77">
        <v>136</v>
      </c>
      <c r="B137" s="92">
        <v>175000000</v>
      </c>
      <c r="C137" s="92">
        <f t="shared" si="5"/>
        <v>8162375000</v>
      </c>
      <c r="D137" s="92">
        <f t="shared" si="4"/>
        <v>1632475000</v>
      </c>
      <c r="E137" s="93"/>
      <c r="G137" s="5">
        <v>90000</v>
      </c>
      <c r="H137" s="56">
        <v>2000000</v>
      </c>
      <c r="I137" s="59">
        <v>10</v>
      </c>
    </row>
    <row r="138" spans="1:9">
      <c r="A138" s="77">
        <v>137</v>
      </c>
      <c r="B138" s="92">
        <v>177000000</v>
      </c>
      <c r="C138" s="92">
        <f t="shared" si="5"/>
        <v>8339375000</v>
      </c>
      <c r="D138" s="92">
        <f t="shared" si="4"/>
        <v>1667875000</v>
      </c>
      <c r="E138" s="93"/>
      <c r="G138" s="5">
        <v>90000</v>
      </c>
      <c r="H138" s="56">
        <v>2000000</v>
      </c>
      <c r="I138" s="59">
        <v>10</v>
      </c>
    </row>
    <row r="139" spans="1:9">
      <c r="A139" s="77">
        <v>138</v>
      </c>
      <c r="B139" s="92">
        <v>179000000</v>
      </c>
      <c r="C139" s="92">
        <f t="shared" si="5"/>
        <v>8518375000</v>
      </c>
      <c r="D139" s="92">
        <f t="shared" si="4"/>
        <v>1703675000</v>
      </c>
      <c r="E139" s="93"/>
      <c r="G139" s="5">
        <v>90000</v>
      </c>
      <c r="H139" s="56">
        <v>2000000</v>
      </c>
      <c r="I139" s="59">
        <v>10</v>
      </c>
    </row>
    <row r="140" spans="1:9">
      <c r="A140" s="77">
        <v>139</v>
      </c>
      <c r="B140" s="92">
        <v>181000000</v>
      </c>
      <c r="C140" s="92">
        <f t="shared" si="5"/>
        <v>8699375000</v>
      </c>
      <c r="D140" s="92">
        <f t="shared" si="4"/>
        <v>1739875000</v>
      </c>
      <c r="E140" s="93"/>
      <c r="G140" s="5">
        <v>90000</v>
      </c>
      <c r="H140" s="56">
        <v>2000000</v>
      </c>
      <c r="I140" s="59">
        <v>10</v>
      </c>
    </row>
    <row r="141" spans="1:9">
      <c r="A141" s="77">
        <v>140</v>
      </c>
      <c r="B141" s="92">
        <v>183000000</v>
      </c>
      <c r="C141" s="92">
        <f t="shared" si="5"/>
        <v>8882375000</v>
      </c>
      <c r="D141" s="92">
        <f t="shared" si="4"/>
        <v>1776475000</v>
      </c>
      <c r="E141" s="93"/>
      <c r="G141" s="5">
        <v>90000</v>
      </c>
      <c r="H141" s="56">
        <v>2000000</v>
      </c>
      <c r="I141" s="59">
        <v>10</v>
      </c>
    </row>
    <row r="142" spans="1:9">
      <c r="A142" s="77">
        <v>141</v>
      </c>
      <c r="B142" s="92">
        <v>185000000</v>
      </c>
      <c r="C142" s="92">
        <f t="shared" si="5"/>
        <v>9067375000</v>
      </c>
      <c r="D142" s="92">
        <f t="shared" si="4"/>
        <v>1813475000</v>
      </c>
      <c r="E142" s="93"/>
      <c r="G142" s="5">
        <v>95000</v>
      </c>
      <c r="H142" s="56">
        <v>2000000</v>
      </c>
      <c r="I142" s="59">
        <v>10</v>
      </c>
    </row>
    <row r="143" spans="1:9">
      <c r="A143" s="77">
        <v>142</v>
      </c>
      <c r="B143" s="92">
        <v>187000000</v>
      </c>
      <c r="C143" s="92">
        <f t="shared" si="5"/>
        <v>9254375000</v>
      </c>
      <c r="D143" s="92">
        <f t="shared" si="4"/>
        <v>1850875000</v>
      </c>
      <c r="E143" s="93"/>
      <c r="G143" s="5">
        <v>95000</v>
      </c>
      <c r="H143" s="56">
        <v>2000000</v>
      </c>
      <c r="I143" s="59">
        <v>10</v>
      </c>
    </row>
    <row r="144" spans="1:9">
      <c r="A144" s="77">
        <v>143</v>
      </c>
      <c r="B144" s="92">
        <v>189000000</v>
      </c>
      <c r="C144" s="92">
        <f t="shared" si="5"/>
        <v>9443375000</v>
      </c>
      <c r="D144" s="92">
        <f t="shared" si="4"/>
        <v>1888675000</v>
      </c>
      <c r="E144" s="93"/>
      <c r="G144" s="5">
        <v>95000</v>
      </c>
      <c r="H144" s="56">
        <v>2000000</v>
      </c>
      <c r="I144" s="59">
        <v>10</v>
      </c>
    </row>
    <row r="145" spans="1:9">
      <c r="A145" s="77">
        <v>144</v>
      </c>
      <c r="B145" s="92">
        <v>191000000</v>
      </c>
      <c r="C145" s="92">
        <f t="shared" si="5"/>
        <v>9634375000</v>
      </c>
      <c r="D145" s="92">
        <f t="shared" si="4"/>
        <v>1926875000</v>
      </c>
      <c r="E145" s="93"/>
      <c r="G145" s="5">
        <v>95000</v>
      </c>
      <c r="H145" s="56">
        <v>2000000</v>
      </c>
      <c r="I145" s="59">
        <v>10</v>
      </c>
    </row>
    <row r="146" spans="1:9">
      <c r="A146" s="77">
        <v>145</v>
      </c>
      <c r="B146" s="92">
        <v>193000000</v>
      </c>
      <c r="C146" s="92">
        <f t="shared" si="5"/>
        <v>9827375000</v>
      </c>
      <c r="D146" s="92">
        <f t="shared" si="4"/>
        <v>1965475000</v>
      </c>
      <c r="E146" s="93"/>
      <c r="G146" s="5">
        <v>95000</v>
      </c>
      <c r="H146" s="56">
        <v>2000000</v>
      </c>
      <c r="I146" s="59">
        <v>10</v>
      </c>
    </row>
    <row r="147" spans="1:9">
      <c r="A147" s="77">
        <v>146</v>
      </c>
      <c r="B147" s="92">
        <v>195000000</v>
      </c>
      <c r="C147" s="92">
        <f t="shared" si="5"/>
        <v>10022375000</v>
      </c>
      <c r="D147" s="92">
        <f t="shared" si="4"/>
        <v>2004475000</v>
      </c>
      <c r="E147" s="93"/>
      <c r="G147" s="5">
        <v>95000</v>
      </c>
      <c r="H147" s="56">
        <v>2000000</v>
      </c>
      <c r="I147" s="59">
        <v>10</v>
      </c>
    </row>
    <row r="148" spans="1:9">
      <c r="A148" s="77">
        <v>147</v>
      </c>
      <c r="B148" s="92">
        <v>197000000</v>
      </c>
      <c r="C148" s="92">
        <f t="shared" si="5"/>
        <v>10219375000</v>
      </c>
      <c r="D148" s="92">
        <f t="shared" si="4"/>
        <v>2043875000</v>
      </c>
      <c r="E148" s="93"/>
      <c r="G148" s="5">
        <v>95000</v>
      </c>
      <c r="H148" s="56">
        <v>2000000</v>
      </c>
      <c r="I148" s="59">
        <v>10</v>
      </c>
    </row>
    <row r="149" spans="1:9">
      <c r="A149" s="77">
        <v>148</v>
      </c>
      <c r="B149" s="92">
        <v>199000000</v>
      </c>
      <c r="C149" s="92">
        <f t="shared" si="5"/>
        <v>10418375000</v>
      </c>
      <c r="D149" s="92">
        <f t="shared" si="4"/>
        <v>2083675000</v>
      </c>
      <c r="E149" s="93"/>
      <c r="G149" s="5">
        <v>95000</v>
      </c>
      <c r="H149" s="56">
        <v>2000000</v>
      </c>
      <c r="I149" s="59">
        <v>10</v>
      </c>
    </row>
    <row r="150" spans="1:9">
      <c r="A150" s="77">
        <v>149</v>
      </c>
      <c r="B150" s="92">
        <v>201000000</v>
      </c>
      <c r="C150" s="92">
        <f t="shared" si="5"/>
        <v>10619375000</v>
      </c>
      <c r="D150" s="92">
        <f t="shared" si="4"/>
        <v>2123875000</v>
      </c>
      <c r="E150" s="93"/>
      <c r="G150" s="5">
        <v>95000</v>
      </c>
      <c r="H150" s="56">
        <v>2000000</v>
      </c>
      <c r="I150" s="59">
        <v>10</v>
      </c>
    </row>
    <row r="151" spans="1:9">
      <c r="A151" s="77">
        <v>150</v>
      </c>
      <c r="B151" s="92">
        <v>203000000</v>
      </c>
      <c r="C151" s="92">
        <f t="shared" si="5"/>
        <v>10822375000</v>
      </c>
      <c r="D151" s="92">
        <f t="shared" si="4"/>
        <v>2164475000</v>
      </c>
      <c r="E151" s="93"/>
      <c r="G151" s="5">
        <v>95000</v>
      </c>
      <c r="H151" s="56">
        <v>2000000</v>
      </c>
      <c r="I151" s="59">
        <v>10</v>
      </c>
    </row>
    <row r="152" spans="1:9">
      <c r="A152" s="77">
        <v>151</v>
      </c>
      <c r="B152" s="92">
        <v>205000000</v>
      </c>
      <c r="C152" s="92">
        <f t="shared" si="5"/>
        <v>11027375000</v>
      </c>
      <c r="D152" s="92">
        <f t="shared" si="4"/>
        <v>2205475000</v>
      </c>
      <c r="E152" s="93"/>
      <c r="G152" s="5">
        <v>100000</v>
      </c>
      <c r="H152" s="56">
        <v>2000000</v>
      </c>
      <c r="I152" s="59">
        <v>10</v>
      </c>
    </row>
    <row r="153" spans="1:9">
      <c r="A153" s="77">
        <v>152</v>
      </c>
      <c r="B153" s="92">
        <v>207000000</v>
      </c>
      <c r="C153" s="92">
        <f t="shared" si="5"/>
        <v>11234375000</v>
      </c>
      <c r="D153" s="92">
        <f t="shared" si="4"/>
        <v>2246875000</v>
      </c>
      <c r="E153" s="93"/>
      <c r="G153" s="5">
        <v>100000</v>
      </c>
      <c r="H153" s="56">
        <v>2000000</v>
      </c>
      <c r="I153" s="59">
        <v>10</v>
      </c>
    </row>
    <row r="154" spans="1:9">
      <c r="A154" s="77">
        <v>153</v>
      </c>
      <c r="B154" s="92">
        <v>209000000</v>
      </c>
      <c r="C154" s="92">
        <f t="shared" si="5"/>
        <v>11443375000</v>
      </c>
      <c r="D154" s="92">
        <f t="shared" si="4"/>
        <v>2288675000</v>
      </c>
      <c r="E154" s="93"/>
      <c r="G154" s="5">
        <v>100000</v>
      </c>
      <c r="H154" s="56">
        <v>2000000</v>
      </c>
      <c r="I154" s="59">
        <v>10</v>
      </c>
    </row>
    <row r="155" spans="1:9">
      <c r="A155" s="77">
        <v>154</v>
      </c>
      <c r="B155" s="92">
        <v>211000000</v>
      </c>
      <c r="C155" s="92">
        <f t="shared" si="5"/>
        <v>11654375000</v>
      </c>
      <c r="D155" s="92">
        <f t="shared" si="4"/>
        <v>2330875000</v>
      </c>
      <c r="E155" s="93"/>
      <c r="G155" s="5">
        <v>100000</v>
      </c>
      <c r="H155" s="56">
        <v>2000000</v>
      </c>
      <c r="I155" s="59">
        <v>10</v>
      </c>
    </row>
    <row r="156" spans="1:9">
      <c r="A156" s="77">
        <v>155</v>
      </c>
      <c r="B156" s="92">
        <v>213000000</v>
      </c>
      <c r="C156" s="92">
        <f t="shared" si="5"/>
        <v>11867375000</v>
      </c>
      <c r="D156" s="92">
        <f t="shared" si="4"/>
        <v>2373475000</v>
      </c>
      <c r="E156" s="93"/>
      <c r="G156" s="5">
        <v>100000</v>
      </c>
      <c r="H156" s="56">
        <v>2000000</v>
      </c>
      <c r="I156" s="59">
        <v>10</v>
      </c>
    </row>
    <row r="157" spans="1:9">
      <c r="A157" s="77">
        <v>156</v>
      </c>
      <c r="B157" s="92">
        <v>215000000</v>
      </c>
      <c r="C157" s="92">
        <f t="shared" si="5"/>
        <v>12082375000</v>
      </c>
      <c r="D157" s="92">
        <f t="shared" si="4"/>
        <v>2416475000</v>
      </c>
      <c r="E157" s="93"/>
      <c r="G157" s="5">
        <v>100000</v>
      </c>
      <c r="H157" s="56">
        <v>2000000</v>
      </c>
      <c r="I157" s="59">
        <v>10</v>
      </c>
    </row>
    <row r="158" spans="1:9">
      <c r="A158" s="77">
        <v>157</v>
      </c>
      <c r="B158" s="92">
        <v>217000000</v>
      </c>
      <c r="C158" s="92">
        <f t="shared" si="5"/>
        <v>12299375000</v>
      </c>
      <c r="D158" s="92">
        <f t="shared" si="4"/>
        <v>2459875000</v>
      </c>
      <c r="E158" s="93"/>
      <c r="G158" s="5">
        <v>100000</v>
      </c>
      <c r="H158" s="56">
        <v>2000000</v>
      </c>
      <c r="I158" s="59">
        <v>10</v>
      </c>
    </row>
    <row r="159" spans="1:9">
      <c r="A159" s="77">
        <v>158</v>
      </c>
      <c r="B159" s="92">
        <v>219000000</v>
      </c>
      <c r="C159" s="92">
        <f t="shared" si="5"/>
        <v>12518375000</v>
      </c>
      <c r="D159" s="92">
        <f t="shared" si="4"/>
        <v>2503675000</v>
      </c>
      <c r="E159" s="93"/>
      <c r="G159" s="5">
        <v>100000</v>
      </c>
      <c r="H159" s="56">
        <v>2000000</v>
      </c>
      <c r="I159" s="59">
        <v>10</v>
      </c>
    </row>
    <row r="160" spans="1:9">
      <c r="A160" s="77">
        <v>159</v>
      </c>
      <c r="B160" s="92">
        <v>221000000</v>
      </c>
      <c r="C160" s="92">
        <f t="shared" si="5"/>
        <v>12739375000</v>
      </c>
      <c r="D160" s="92">
        <f t="shared" si="4"/>
        <v>2547875000</v>
      </c>
      <c r="E160" s="93"/>
      <c r="G160" s="5">
        <v>100000</v>
      </c>
      <c r="H160" s="56">
        <v>2000000</v>
      </c>
      <c r="I160" s="59">
        <v>10</v>
      </c>
    </row>
    <row r="161" spans="1:9">
      <c r="A161" s="77">
        <v>160</v>
      </c>
      <c r="B161" s="92">
        <v>223000000</v>
      </c>
      <c r="C161" s="92">
        <f t="shared" si="5"/>
        <v>12962375000</v>
      </c>
      <c r="D161" s="92">
        <f t="shared" si="4"/>
        <v>2592475000</v>
      </c>
      <c r="E161" s="93"/>
      <c r="G161" s="5">
        <v>100000</v>
      </c>
      <c r="H161" s="56">
        <v>2000000</v>
      </c>
      <c r="I161" s="59">
        <v>10</v>
      </c>
    </row>
    <row r="162" spans="1:9">
      <c r="A162" s="77">
        <v>161</v>
      </c>
      <c r="B162" s="92">
        <v>225000000</v>
      </c>
      <c r="C162" s="92">
        <f t="shared" si="5"/>
        <v>13187375000</v>
      </c>
      <c r="D162" s="92">
        <f t="shared" si="4"/>
        <v>2637475000</v>
      </c>
      <c r="E162" s="93"/>
      <c r="G162" s="5">
        <v>100000</v>
      </c>
      <c r="H162" s="56">
        <v>2000000</v>
      </c>
      <c r="I162" s="59">
        <v>10</v>
      </c>
    </row>
    <row r="163" spans="1:9">
      <c r="A163" s="77">
        <v>162</v>
      </c>
      <c r="B163" s="92">
        <v>227000000</v>
      </c>
      <c r="C163" s="92">
        <f t="shared" si="5"/>
        <v>13414375000</v>
      </c>
      <c r="D163" s="92">
        <f t="shared" si="4"/>
        <v>2682875000</v>
      </c>
      <c r="E163" s="93"/>
      <c r="G163" s="5">
        <v>100000</v>
      </c>
      <c r="H163" s="56">
        <v>2000000</v>
      </c>
      <c r="I163" s="59">
        <v>10</v>
      </c>
    </row>
    <row r="164" spans="1:9">
      <c r="A164" s="77">
        <v>163</v>
      </c>
      <c r="B164" s="92">
        <v>229000000</v>
      </c>
      <c r="C164" s="92">
        <f t="shared" si="5"/>
        <v>13643375000</v>
      </c>
      <c r="D164" s="92">
        <f t="shared" si="4"/>
        <v>2728675000</v>
      </c>
      <c r="E164" s="93"/>
      <c r="G164" s="5">
        <v>100000</v>
      </c>
      <c r="H164" s="56">
        <v>2000000</v>
      </c>
      <c r="I164" s="59">
        <v>10</v>
      </c>
    </row>
    <row r="165" spans="1:9">
      <c r="A165" s="77">
        <v>164</v>
      </c>
      <c r="B165" s="92">
        <v>231000000</v>
      </c>
      <c r="C165" s="92">
        <f t="shared" si="5"/>
        <v>13874375000</v>
      </c>
      <c r="D165" s="92">
        <f t="shared" si="4"/>
        <v>2774875000</v>
      </c>
      <c r="E165" s="93"/>
      <c r="G165" s="5">
        <v>100000</v>
      </c>
      <c r="H165" s="56">
        <v>2000000</v>
      </c>
      <c r="I165" s="59">
        <v>10</v>
      </c>
    </row>
    <row r="166" spans="1:9">
      <c r="A166" s="77">
        <v>165</v>
      </c>
      <c r="B166" s="92">
        <v>233000000</v>
      </c>
      <c r="C166" s="92">
        <f t="shared" si="5"/>
        <v>14107375000</v>
      </c>
      <c r="D166" s="92">
        <f t="shared" si="4"/>
        <v>2821475000</v>
      </c>
      <c r="E166" s="93"/>
      <c r="G166" s="5">
        <v>100000</v>
      </c>
      <c r="H166" s="56">
        <v>2000000</v>
      </c>
      <c r="I166" s="59">
        <v>10</v>
      </c>
    </row>
    <row r="167" spans="1:9">
      <c r="A167" s="77">
        <v>166</v>
      </c>
      <c r="B167" s="92">
        <v>235000000</v>
      </c>
      <c r="C167" s="92">
        <f t="shared" si="5"/>
        <v>14342375000</v>
      </c>
      <c r="D167" s="92">
        <f t="shared" si="4"/>
        <v>2868475000</v>
      </c>
      <c r="E167" s="93"/>
      <c r="G167" s="5">
        <v>100000</v>
      </c>
      <c r="H167" s="56">
        <v>2000000</v>
      </c>
      <c r="I167" s="59">
        <v>10</v>
      </c>
    </row>
    <row r="168" spans="1:9">
      <c r="A168" s="77">
        <v>167</v>
      </c>
      <c r="B168" s="92">
        <v>237000000</v>
      </c>
      <c r="C168" s="92">
        <f t="shared" si="5"/>
        <v>14579375000</v>
      </c>
      <c r="D168" s="92">
        <f t="shared" si="4"/>
        <v>2915875000</v>
      </c>
      <c r="E168" s="93"/>
      <c r="G168" s="5">
        <v>100000</v>
      </c>
      <c r="H168" s="56">
        <v>2000000</v>
      </c>
      <c r="I168" s="59">
        <v>10</v>
      </c>
    </row>
    <row r="169" spans="1:9">
      <c r="A169" s="77">
        <v>168</v>
      </c>
      <c r="B169" s="92">
        <v>239000000</v>
      </c>
      <c r="C169" s="92">
        <f t="shared" si="5"/>
        <v>14818375000</v>
      </c>
      <c r="D169" s="92">
        <f t="shared" si="4"/>
        <v>2963675000</v>
      </c>
      <c r="E169" s="93"/>
      <c r="G169" s="5">
        <v>100000</v>
      </c>
      <c r="H169" s="56">
        <v>2000000</v>
      </c>
      <c r="I169" s="59">
        <v>10</v>
      </c>
    </row>
    <row r="170" spans="1:9">
      <c r="A170" s="77">
        <v>169</v>
      </c>
      <c r="B170" s="92">
        <v>241000000</v>
      </c>
      <c r="C170" s="92">
        <f t="shared" si="5"/>
        <v>15059375000</v>
      </c>
      <c r="D170" s="92">
        <f t="shared" si="4"/>
        <v>3011875000</v>
      </c>
      <c r="E170" s="93"/>
      <c r="G170" s="5">
        <v>100000</v>
      </c>
      <c r="H170" s="56">
        <v>2000000</v>
      </c>
      <c r="I170" s="59">
        <v>10</v>
      </c>
    </row>
    <row r="171" spans="1:9">
      <c r="A171" s="77">
        <v>170</v>
      </c>
      <c r="B171" s="92">
        <v>243000000</v>
      </c>
      <c r="C171" s="92">
        <f t="shared" si="5"/>
        <v>15302375000</v>
      </c>
      <c r="D171" s="92">
        <f t="shared" si="4"/>
        <v>3060475000</v>
      </c>
      <c r="E171" s="93"/>
      <c r="G171" s="5">
        <v>100000</v>
      </c>
      <c r="H171" s="56">
        <v>2000000</v>
      </c>
      <c r="I171" s="59">
        <v>10</v>
      </c>
    </row>
    <row r="172" spans="1:9">
      <c r="A172" s="77">
        <v>171</v>
      </c>
      <c r="B172" s="92">
        <v>245000000</v>
      </c>
      <c r="C172" s="92">
        <f t="shared" si="5"/>
        <v>15547375000</v>
      </c>
      <c r="D172" s="92">
        <f t="shared" si="4"/>
        <v>3109475000</v>
      </c>
      <c r="E172" s="93"/>
      <c r="G172" s="5">
        <v>100000</v>
      </c>
      <c r="H172" s="56">
        <v>2000000</v>
      </c>
      <c r="I172" s="59">
        <v>10</v>
      </c>
    </row>
    <row r="173" spans="1:9">
      <c r="A173" s="77">
        <v>172</v>
      </c>
      <c r="B173" s="92">
        <v>247000000</v>
      </c>
      <c r="C173" s="92">
        <f t="shared" si="5"/>
        <v>15794375000</v>
      </c>
      <c r="D173" s="92">
        <f t="shared" si="4"/>
        <v>3158875000</v>
      </c>
      <c r="E173" s="93"/>
      <c r="G173" s="5">
        <v>100000</v>
      </c>
      <c r="H173" s="56">
        <v>2000000</v>
      </c>
      <c r="I173" s="59">
        <v>10</v>
      </c>
    </row>
    <row r="174" spans="1:9">
      <c r="A174" s="77">
        <v>173</v>
      </c>
      <c r="B174" s="92">
        <v>249000000</v>
      </c>
      <c r="C174" s="92">
        <f t="shared" si="5"/>
        <v>16043375000</v>
      </c>
      <c r="D174" s="92">
        <f t="shared" si="4"/>
        <v>3208675000</v>
      </c>
      <c r="E174" s="93"/>
      <c r="G174" s="5">
        <v>100000</v>
      </c>
      <c r="H174" s="56">
        <v>2000000</v>
      </c>
      <c r="I174" s="59">
        <v>10</v>
      </c>
    </row>
    <row r="175" spans="1:9">
      <c r="A175" s="77">
        <v>174</v>
      </c>
      <c r="B175" s="92">
        <v>251000000</v>
      </c>
      <c r="C175" s="92">
        <f t="shared" si="5"/>
        <v>16294375000</v>
      </c>
      <c r="D175" s="92">
        <f t="shared" si="4"/>
        <v>3258875000</v>
      </c>
      <c r="E175" s="93"/>
      <c r="G175" s="5">
        <v>100000</v>
      </c>
      <c r="H175" s="56">
        <v>2000000</v>
      </c>
      <c r="I175" s="59">
        <v>10</v>
      </c>
    </row>
    <row r="176" spans="1:9">
      <c r="A176" s="77">
        <v>175</v>
      </c>
      <c r="B176" s="92">
        <v>253000000</v>
      </c>
      <c r="C176" s="92">
        <f t="shared" si="5"/>
        <v>16547375000</v>
      </c>
      <c r="D176" s="92">
        <f t="shared" si="4"/>
        <v>3309475000</v>
      </c>
      <c r="E176" s="93"/>
      <c r="G176" s="5">
        <v>100000</v>
      </c>
      <c r="H176" s="56">
        <v>2000000</v>
      </c>
      <c r="I176" s="59">
        <v>10</v>
      </c>
    </row>
    <row r="177" spans="1:9">
      <c r="A177" s="77">
        <v>176</v>
      </c>
      <c r="B177" s="92">
        <v>255000000</v>
      </c>
      <c r="C177" s="92">
        <f t="shared" si="5"/>
        <v>16802375000</v>
      </c>
      <c r="D177" s="92">
        <f t="shared" si="4"/>
        <v>3360475000</v>
      </c>
      <c r="E177" s="93"/>
      <c r="G177" s="5">
        <v>100000</v>
      </c>
      <c r="H177" s="56">
        <v>2000000</v>
      </c>
      <c r="I177" s="59">
        <v>10</v>
      </c>
    </row>
    <row r="178" spans="1:9">
      <c r="A178" s="77">
        <v>177</v>
      </c>
      <c r="B178" s="92">
        <v>257000000</v>
      </c>
      <c r="C178" s="92">
        <f t="shared" si="5"/>
        <v>17059375000</v>
      </c>
      <c r="D178" s="92">
        <f t="shared" si="4"/>
        <v>3411875000</v>
      </c>
      <c r="E178" s="93"/>
      <c r="G178" s="5">
        <v>100000</v>
      </c>
      <c r="H178" s="56">
        <v>2000000</v>
      </c>
      <c r="I178" s="59">
        <v>10</v>
      </c>
    </row>
    <row r="179" spans="1:9">
      <c r="A179" s="77">
        <v>178</v>
      </c>
      <c r="B179" s="92">
        <v>259000000</v>
      </c>
      <c r="C179" s="92">
        <f t="shared" si="5"/>
        <v>17318375000</v>
      </c>
      <c r="D179" s="92">
        <f t="shared" si="4"/>
        <v>3463675000</v>
      </c>
      <c r="E179" s="93"/>
      <c r="G179" s="5">
        <v>100000</v>
      </c>
      <c r="H179" s="56">
        <v>2000000</v>
      </c>
      <c r="I179" s="59">
        <v>10</v>
      </c>
    </row>
    <row r="180" spans="1:9">
      <c r="A180" s="77">
        <v>179</v>
      </c>
      <c r="B180" s="92">
        <v>261000000</v>
      </c>
      <c r="C180" s="92">
        <f t="shared" si="5"/>
        <v>17579375000</v>
      </c>
      <c r="D180" s="92">
        <f t="shared" si="4"/>
        <v>3515875000</v>
      </c>
      <c r="E180" s="93"/>
      <c r="G180" s="5">
        <v>100000</v>
      </c>
      <c r="H180" s="56">
        <v>2000000</v>
      </c>
      <c r="I180" s="59">
        <v>10</v>
      </c>
    </row>
    <row r="181" spans="1:9">
      <c r="A181" s="77">
        <v>180</v>
      </c>
      <c r="B181" s="92">
        <v>263000000</v>
      </c>
      <c r="C181" s="92">
        <f t="shared" si="5"/>
        <v>17842375000</v>
      </c>
      <c r="D181" s="92">
        <f t="shared" si="4"/>
        <v>3568475000</v>
      </c>
      <c r="E181" s="93"/>
      <c r="G181" s="5">
        <v>100000</v>
      </c>
      <c r="H181" s="56">
        <v>2000000</v>
      </c>
      <c r="I181" s="59">
        <v>10</v>
      </c>
    </row>
    <row r="182" spans="1:9">
      <c r="A182" s="77">
        <v>181</v>
      </c>
      <c r="B182" s="92">
        <v>265000000</v>
      </c>
      <c r="C182" s="92">
        <f t="shared" si="5"/>
        <v>18107375000</v>
      </c>
      <c r="D182" s="92">
        <f t="shared" si="4"/>
        <v>3621475000</v>
      </c>
      <c r="E182" s="93"/>
      <c r="G182" s="5">
        <v>100000</v>
      </c>
      <c r="H182" s="56">
        <v>2000000</v>
      </c>
      <c r="I182" s="59">
        <v>10</v>
      </c>
    </row>
    <row r="183" spans="1:9">
      <c r="A183" s="77">
        <v>182</v>
      </c>
      <c r="B183" s="92">
        <v>267000000</v>
      </c>
      <c r="C183" s="92">
        <f t="shared" si="5"/>
        <v>18374375000</v>
      </c>
      <c r="D183" s="92">
        <f t="shared" si="4"/>
        <v>3674875000</v>
      </c>
      <c r="E183" s="93"/>
      <c r="G183" s="5">
        <v>100000</v>
      </c>
      <c r="H183" s="56">
        <v>2000000</v>
      </c>
      <c r="I183" s="59">
        <v>10</v>
      </c>
    </row>
    <row r="184" spans="1:9">
      <c r="A184" s="77">
        <v>183</v>
      </c>
      <c r="B184" s="92">
        <v>269000000</v>
      </c>
      <c r="C184" s="92">
        <f t="shared" si="5"/>
        <v>18643375000</v>
      </c>
      <c r="D184" s="92">
        <f t="shared" si="4"/>
        <v>3728675000</v>
      </c>
      <c r="E184" s="93"/>
      <c r="G184" s="5">
        <v>100000</v>
      </c>
      <c r="H184" s="56">
        <v>2000000</v>
      </c>
      <c r="I184" s="59">
        <v>10</v>
      </c>
    </row>
    <row r="185" spans="1:9">
      <c r="A185" s="77">
        <v>184</v>
      </c>
      <c r="B185" s="92">
        <v>271000000</v>
      </c>
      <c r="C185" s="92">
        <f t="shared" si="5"/>
        <v>18914375000</v>
      </c>
      <c r="D185" s="92">
        <f t="shared" si="4"/>
        <v>3782875000</v>
      </c>
      <c r="E185" s="93"/>
      <c r="G185" s="5">
        <v>100000</v>
      </c>
      <c r="H185" s="56">
        <v>2000000</v>
      </c>
      <c r="I185" s="59">
        <v>10</v>
      </c>
    </row>
    <row r="186" spans="1:9">
      <c r="A186" s="77">
        <v>185</v>
      </c>
      <c r="B186" s="92">
        <v>273000000</v>
      </c>
      <c r="C186" s="92">
        <f t="shared" si="5"/>
        <v>19187375000</v>
      </c>
      <c r="D186" s="92">
        <f t="shared" si="4"/>
        <v>3837475000</v>
      </c>
      <c r="E186" s="93"/>
      <c r="G186" s="5">
        <v>100000</v>
      </c>
      <c r="H186" s="56">
        <v>2000000</v>
      </c>
      <c r="I186" s="59">
        <v>10</v>
      </c>
    </row>
    <row r="187" spans="1:9">
      <c r="A187" s="77">
        <v>186</v>
      </c>
      <c r="B187" s="92">
        <v>275000000</v>
      </c>
      <c r="C187" s="92">
        <f t="shared" si="5"/>
        <v>19462375000</v>
      </c>
      <c r="D187" s="92">
        <f t="shared" si="4"/>
        <v>3892475000</v>
      </c>
      <c r="E187" s="93"/>
      <c r="G187" s="5">
        <v>100000</v>
      </c>
      <c r="H187" s="56">
        <v>2000000</v>
      </c>
      <c r="I187" s="59">
        <v>10</v>
      </c>
    </row>
    <row r="188" spans="1:9">
      <c r="A188" s="77">
        <v>187</v>
      </c>
      <c r="B188" s="92">
        <v>277000000</v>
      </c>
      <c r="C188" s="92">
        <f t="shared" si="5"/>
        <v>19739375000</v>
      </c>
      <c r="D188" s="92">
        <f t="shared" si="4"/>
        <v>3947875000</v>
      </c>
      <c r="E188" s="93"/>
      <c r="G188" s="5">
        <v>100000</v>
      </c>
      <c r="H188" s="56">
        <v>2000000</v>
      </c>
      <c r="I188" s="59">
        <v>10</v>
      </c>
    </row>
    <row r="189" spans="1:9">
      <c r="A189" s="77">
        <v>188</v>
      </c>
      <c r="B189" s="92">
        <v>279000000</v>
      </c>
      <c r="C189" s="92">
        <f t="shared" si="5"/>
        <v>20018375000</v>
      </c>
      <c r="D189" s="92">
        <f t="shared" si="4"/>
        <v>4003675000</v>
      </c>
      <c r="E189" s="93"/>
      <c r="G189" s="5">
        <v>100000</v>
      </c>
      <c r="H189" s="56">
        <v>2000000</v>
      </c>
      <c r="I189" s="59">
        <v>10</v>
      </c>
    </row>
    <row r="190" spans="1:9">
      <c r="A190" s="77">
        <v>189</v>
      </c>
      <c r="B190" s="92">
        <v>281000000</v>
      </c>
      <c r="C190" s="92">
        <f t="shared" si="5"/>
        <v>20299375000</v>
      </c>
      <c r="D190" s="92">
        <f t="shared" si="4"/>
        <v>4059875000</v>
      </c>
      <c r="E190" s="93"/>
      <c r="G190" s="5">
        <v>100000</v>
      </c>
      <c r="H190" s="56">
        <v>2000000</v>
      </c>
      <c r="I190" s="59">
        <v>10</v>
      </c>
    </row>
    <row r="191" spans="1:9">
      <c r="A191" s="77">
        <v>190</v>
      </c>
      <c r="B191" s="92">
        <v>283000000</v>
      </c>
      <c r="C191" s="92">
        <f t="shared" si="5"/>
        <v>20582375000</v>
      </c>
      <c r="D191" s="92">
        <f t="shared" si="4"/>
        <v>4116475000</v>
      </c>
      <c r="E191" s="93"/>
      <c r="G191" s="5">
        <v>100000</v>
      </c>
      <c r="H191" s="56">
        <v>2000000</v>
      </c>
      <c r="I191" s="59">
        <v>10</v>
      </c>
    </row>
    <row r="192" spans="1:9">
      <c r="A192" s="77">
        <v>191</v>
      </c>
      <c r="B192" s="92">
        <v>285000000</v>
      </c>
      <c r="C192" s="92">
        <f t="shared" si="5"/>
        <v>20867375000</v>
      </c>
      <c r="D192" s="92">
        <f t="shared" si="4"/>
        <v>4173475000</v>
      </c>
      <c r="E192" s="93"/>
      <c r="G192" s="5">
        <v>100000</v>
      </c>
      <c r="H192" s="56">
        <v>2000000</v>
      </c>
      <c r="I192" s="59">
        <v>10</v>
      </c>
    </row>
    <row r="193" spans="1:9">
      <c r="A193" s="77">
        <v>192</v>
      </c>
      <c r="B193" s="92">
        <v>287000000</v>
      </c>
      <c r="C193" s="92">
        <f t="shared" si="5"/>
        <v>21154375000</v>
      </c>
      <c r="D193" s="92">
        <f t="shared" si="4"/>
        <v>4230875000</v>
      </c>
      <c r="E193" s="93"/>
      <c r="G193" s="5">
        <v>100000</v>
      </c>
      <c r="H193" s="56">
        <v>2000000</v>
      </c>
      <c r="I193" s="59">
        <v>10</v>
      </c>
    </row>
    <row r="194" spans="1:9">
      <c r="A194" s="77">
        <v>193</v>
      </c>
      <c r="B194" s="92">
        <v>289000000</v>
      </c>
      <c r="C194" s="92">
        <f t="shared" si="5"/>
        <v>21443375000</v>
      </c>
      <c r="D194" s="92">
        <f t="shared" ref="D194:D202" si="6">C194/5</f>
        <v>4288675000</v>
      </c>
      <c r="E194" s="93"/>
      <c r="G194" s="5">
        <v>100000</v>
      </c>
      <c r="H194" s="56">
        <v>2000000</v>
      </c>
      <c r="I194" s="59">
        <v>10</v>
      </c>
    </row>
    <row r="195" spans="1:9">
      <c r="A195" s="77">
        <v>194</v>
      </c>
      <c r="B195" s="92">
        <v>291000000</v>
      </c>
      <c r="C195" s="92">
        <f t="shared" ref="C195:C202" si="7">C194+B195</f>
        <v>21734375000</v>
      </c>
      <c r="D195" s="92">
        <f t="shared" si="6"/>
        <v>4346875000</v>
      </c>
      <c r="E195" s="93"/>
      <c r="G195" s="5">
        <v>100000</v>
      </c>
      <c r="H195" s="56">
        <v>2000000</v>
      </c>
      <c r="I195" s="59">
        <v>10</v>
      </c>
    </row>
    <row r="196" spans="1:9">
      <c r="A196" s="77">
        <v>195</v>
      </c>
      <c r="B196" s="92">
        <v>293000000</v>
      </c>
      <c r="C196" s="92">
        <f t="shared" si="7"/>
        <v>22027375000</v>
      </c>
      <c r="D196" s="92">
        <f t="shared" si="6"/>
        <v>4405475000</v>
      </c>
      <c r="E196" s="93"/>
      <c r="G196" s="5">
        <v>100000</v>
      </c>
      <c r="H196" s="56">
        <v>2000000</v>
      </c>
      <c r="I196" s="59">
        <v>10</v>
      </c>
    </row>
    <row r="197" spans="1:9">
      <c r="A197" s="77">
        <v>196</v>
      </c>
      <c r="B197" s="92">
        <v>295000000</v>
      </c>
      <c r="C197" s="92">
        <f t="shared" si="7"/>
        <v>22322375000</v>
      </c>
      <c r="D197" s="92">
        <f t="shared" si="6"/>
        <v>4464475000</v>
      </c>
      <c r="E197" s="93"/>
      <c r="G197" s="5">
        <v>100000</v>
      </c>
      <c r="H197" s="56">
        <v>2000000</v>
      </c>
      <c r="I197" s="59">
        <v>10</v>
      </c>
    </row>
    <row r="198" spans="1:9">
      <c r="A198" s="77">
        <v>197</v>
      </c>
      <c r="B198" s="92">
        <v>297000000</v>
      </c>
      <c r="C198" s="92">
        <f t="shared" si="7"/>
        <v>22619375000</v>
      </c>
      <c r="D198" s="92">
        <f t="shared" si="6"/>
        <v>4523875000</v>
      </c>
      <c r="E198" s="93"/>
      <c r="G198" s="5">
        <v>100000</v>
      </c>
      <c r="H198" s="56">
        <v>2000000</v>
      </c>
      <c r="I198" s="59">
        <v>10</v>
      </c>
    </row>
    <row r="199" spans="1:9">
      <c r="A199" s="77">
        <v>198</v>
      </c>
      <c r="B199" s="92">
        <v>299000000</v>
      </c>
      <c r="C199" s="92">
        <f t="shared" si="7"/>
        <v>22918375000</v>
      </c>
      <c r="D199" s="92">
        <f t="shared" si="6"/>
        <v>4583675000</v>
      </c>
      <c r="E199" s="93"/>
      <c r="G199" s="5">
        <v>100000</v>
      </c>
      <c r="H199" s="56">
        <v>2000000</v>
      </c>
      <c r="I199" s="59">
        <v>10</v>
      </c>
    </row>
    <row r="200" spans="1:9">
      <c r="A200" s="77">
        <v>199</v>
      </c>
      <c r="B200" s="92">
        <v>301000000</v>
      </c>
      <c r="C200" s="92">
        <f t="shared" si="7"/>
        <v>23219375000</v>
      </c>
      <c r="D200" s="92">
        <f t="shared" si="6"/>
        <v>4643875000</v>
      </c>
      <c r="E200" s="93"/>
      <c r="G200" s="5">
        <v>100000</v>
      </c>
      <c r="H200" s="56">
        <v>2000000</v>
      </c>
      <c r="I200" s="59">
        <v>10</v>
      </c>
    </row>
    <row r="201" spans="1:9">
      <c r="A201" s="77">
        <v>200</v>
      </c>
      <c r="B201" s="92">
        <v>303000000</v>
      </c>
      <c r="C201" s="92">
        <f t="shared" si="7"/>
        <v>23522375000</v>
      </c>
      <c r="D201" s="92">
        <f t="shared" si="6"/>
        <v>4704475000</v>
      </c>
      <c r="E201" s="93"/>
      <c r="G201" s="5">
        <v>100000</v>
      </c>
      <c r="H201" s="56">
        <v>2000000</v>
      </c>
      <c r="I201" s="59">
        <v>10</v>
      </c>
    </row>
    <row r="202" spans="1:9">
      <c r="A202" s="77">
        <v>201</v>
      </c>
      <c r="B202" s="92">
        <v>305000000</v>
      </c>
      <c r="C202" s="92">
        <f t="shared" si="7"/>
        <v>23827375000</v>
      </c>
      <c r="D202" s="92">
        <f t="shared" si="6"/>
        <v>4765475000</v>
      </c>
      <c r="E202" s="93"/>
      <c r="G202" s="5">
        <v>100000</v>
      </c>
      <c r="H202" s="56">
        <v>2000000</v>
      </c>
      <c r="I202" s="59">
        <v>10</v>
      </c>
    </row>
  </sheetData>
  <pageMargins left="0.75" right="0.75" top="1" bottom="1" header="0.511805555555556" footer="0.511805555555556"/>
  <headerFooter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C2007"/>
  <sheetViews>
    <sheetView topLeftCell="N31" workbookViewId="0">
      <selection activeCell="V1" sqref="V1"/>
    </sheetView>
  </sheetViews>
  <sheetFormatPr defaultColWidth="9" defaultRowHeight="14.25"/>
  <cols>
    <col min="1" max="1" width="5.33333333333333" style="10" customWidth="1"/>
    <col min="2" max="2" width="19.75" style="48" customWidth="1"/>
    <col min="3" max="3" width="11.1666666666667" style="48" customWidth="1"/>
    <col min="4" max="4" width="31.1666666666667" style="48" hidden="1" customWidth="1"/>
    <col min="5" max="5" width="42.1666666666667" style="48" hidden="1" customWidth="1"/>
    <col min="6" max="6" width="14.875" style="48" customWidth="1"/>
    <col min="7" max="8" width="24.875" style="10" customWidth="1"/>
    <col min="9" max="9" width="7.66666666666667" style="10" hidden="1" customWidth="1"/>
    <col min="10" max="10" width="22.3333333333333" style="10" hidden="1" customWidth="1"/>
    <col min="11" max="11" width="9" style="10" hidden="1" customWidth="1"/>
    <col min="12" max="12" width="9" style="49" hidden="1" customWidth="1"/>
    <col min="13" max="13" width="7.375" style="49" customWidth="1"/>
    <col min="14" max="14" width="13" style="50" customWidth="1"/>
    <col min="15" max="17" width="12.625" style="10" customWidth="1"/>
    <col min="18" max="18" width="36" style="10" customWidth="1"/>
    <col min="19" max="19" width="11" style="10"/>
    <col min="20" max="20" width="12.625" style="10" customWidth="1"/>
    <col min="21" max="21" width="11" style="10"/>
    <col min="22" max="22" width="12.1666666666667" style="10" customWidth="1"/>
    <col min="23" max="23" width="12.625" style="10" customWidth="1"/>
    <col min="24" max="26" width="11" style="10"/>
    <col min="27" max="27" width="14.5" style="10" customWidth="1"/>
    <col min="28" max="28" width="15.25" style="10" customWidth="1"/>
    <col min="29" max="29" width="11" style="10"/>
    <col min="30" max="30" width="9" style="51"/>
  </cols>
  <sheetData>
    <row r="1" spans="1:2">
      <c r="A1" s="10">
        <v>1</v>
      </c>
      <c r="B1" s="48" t="s">
        <v>142</v>
      </c>
    </row>
    <row r="2" spans="1:26">
      <c r="A2" s="10">
        <v>2</v>
      </c>
      <c r="B2" s="48" t="s">
        <v>143</v>
      </c>
      <c r="V2"/>
      <c r="W2"/>
      <c r="X2"/>
      <c r="Y2"/>
      <c r="Z2"/>
    </row>
    <row r="3" spans="1:28">
      <c r="A3" s="10">
        <v>3</v>
      </c>
      <c r="B3" s="48" t="s">
        <v>144</v>
      </c>
      <c r="V3"/>
      <c r="W3"/>
      <c r="X3"/>
      <c r="Y3"/>
      <c r="Z3"/>
      <c r="AA3" s="75"/>
      <c r="AB3" s="75"/>
    </row>
    <row r="4" spans="1:28">
      <c r="A4" s="10">
        <v>4</v>
      </c>
      <c r="B4" s="48" t="s">
        <v>145</v>
      </c>
      <c r="V4"/>
      <c r="W4"/>
      <c r="X4"/>
      <c r="Y4"/>
      <c r="Z4"/>
      <c r="AA4" s="75"/>
      <c r="AB4" s="75"/>
    </row>
    <row r="5" spans="1:29">
      <c r="A5" s="10">
        <v>5</v>
      </c>
      <c r="B5" s="48" t="s">
        <v>146</v>
      </c>
      <c r="V5"/>
      <c r="W5"/>
      <c r="X5"/>
      <c r="Y5"/>
      <c r="Z5"/>
      <c r="AA5"/>
      <c r="AB5"/>
      <c r="AC5"/>
    </row>
    <row r="6" spans="19:28">
      <c r="S6" s="63" t="s">
        <v>147</v>
      </c>
      <c r="T6" s="63"/>
      <c r="V6" s="63" t="s">
        <v>148</v>
      </c>
      <c r="W6" s="63"/>
      <c r="X6" s="63"/>
      <c r="Y6" s="63"/>
      <c r="Z6" s="63"/>
      <c r="AA6" s="63"/>
      <c r="AB6" s="63"/>
    </row>
    <row r="7" spans="1:29">
      <c r="A7" s="52" t="s">
        <v>78</v>
      </c>
      <c r="B7" s="52" t="s">
        <v>149</v>
      </c>
      <c r="C7" s="53" t="s">
        <v>150</v>
      </c>
      <c r="D7" s="53" t="s">
        <v>151</v>
      </c>
      <c r="E7" s="53" t="s">
        <v>152</v>
      </c>
      <c r="F7" s="11" t="s">
        <v>153</v>
      </c>
      <c r="G7" s="10" t="s">
        <v>154</v>
      </c>
      <c r="H7" s="10" t="s">
        <v>155</v>
      </c>
      <c r="J7" s="10" t="s">
        <v>156</v>
      </c>
      <c r="K7" s="49" t="s">
        <v>157</v>
      </c>
      <c r="L7" s="49" t="s">
        <v>158</v>
      </c>
      <c r="M7" s="49" t="s">
        <v>159</v>
      </c>
      <c r="N7" s="50" t="s">
        <v>160</v>
      </c>
      <c r="O7" s="10" t="s">
        <v>161</v>
      </c>
      <c r="P7" s="10" t="s">
        <v>162</v>
      </c>
      <c r="Q7" s="10" t="s">
        <v>163</v>
      </c>
      <c r="S7" s="64" t="s">
        <v>164</v>
      </c>
      <c r="T7" s="65" t="s">
        <v>165</v>
      </c>
      <c r="V7" s="10" t="s">
        <v>166</v>
      </c>
      <c r="AA7"/>
      <c r="AB7"/>
      <c r="AC7"/>
    </row>
    <row r="8" spans="1:29">
      <c r="A8" s="54">
        <v>1</v>
      </c>
      <c r="B8" s="55">
        <v>0</v>
      </c>
      <c r="C8" s="52">
        <f>SUM(B$8:B8)</f>
        <v>0</v>
      </c>
      <c r="D8" s="52">
        <v>0</v>
      </c>
      <c r="E8" s="52">
        <f>C8/6</f>
        <v>0</v>
      </c>
      <c r="F8" s="52" t="s">
        <v>167</v>
      </c>
      <c r="G8" s="56">
        <v>0</v>
      </c>
      <c r="H8" s="55">
        <v>0</v>
      </c>
      <c r="I8" s="52" t="s">
        <v>168</v>
      </c>
      <c r="J8" s="59">
        <v>0</v>
      </c>
      <c r="K8" s="10">
        <v>1</v>
      </c>
      <c r="L8" s="10">
        <v>1</v>
      </c>
      <c r="M8" s="10">
        <v>500</v>
      </c>
      <c r="N8" s="60">
        <v>5000</v>
      </c>
      <c r="O8" s="10">
        <f t="shared" ref="O8:O71" si="0">B9/M8</f>
        <v>50</v>
      </c>
      <c r="P8" s="10">
        <f t="shared" ref="P8:P71" si="1">B9/N8</f>
        <v>5</v>
      </c>
      <c r="Q8" s="10">
        <f t="shared" ref="Q8:Q71" si="2">B9/5000</f>
        <v>5</v>
      </c>
      <c r="R8" s="66"/>
      <c r="S8" s="64">
        <v>500</v>
      </c>
      <c r="T8" s="65">
        <v>1</v>
      </c>
      <c r="V8" s="10" t="s">
        <v>169</v>
      </c>
      <c r="Y8" s="10" t="s">
        <v>170</v>
      </c>
      <c r="Z8" s="75">
        <v>2</v>
      </c>
      <c r="AA8"/>
      <c r="AB8"/>
      <c r="AC8"/>
    </row>
    <row r="9" spans="1:29">
      <c r="A9" s="54">
        <v>2</v>
      </c>
      <c r="B9" s="55">
        <v>25000</v>
      </c>
      <c r="C9" s="52">
        <f>SUM(B$8:B9)</f>
        <v>25000</v>
      </c>
      <c r="D9" s="52">
        <f t="shared" ref="D9:D72" si="3">C9+5000</f>
        <v>30000</v>
      </c>
      <c r="E9" s="52">
        <f t="shared" ref="E9:E72" si="4">C9/6+5000</f>
        <v>9166.66666666667</v>
      </c>
      <c r="F9"/>
      <c r="G9" s="56">
        <v>10000</v>
      </c>
      <c r="H9" s="55">
        <v>0</v>
      </c>
      <c r="I9" s="52" t="s">
        <v>168</v>
      </c>
      <c r="J9" s="59">
        <v>10</v>
      </c>
      <c r="K9" s="10">
        <v>1</v>
      </c>
      <c r="L9" s="10">
        <v>1</v>
      </c>
      <c r="M9" s="10">
        <v>500</v>
      </c>
      <c r="N9" s="60">
        <v>5000</v>
      </c>
      <c r="O9" s="10">
        <f t="shared" si="0"/>
        <v>100</v>
      </c>
      <c r="P9" s="10">
        <f t="shared" si="1"/>
        <v>10</v>
      </c>
      <c r="Q9" s="10">
        <f t="shared" si="2"/>
        <v>10</v>
      </c>
      <c r="R9" s="66"/>
      <c r="S9" s="64">
        <v>1000</v>
      </c>
      <c r="T9" s="65">
        <v>1</v>
      </c>
      <c r="V9" s="10" t="s">
        <v>171</v>
      </c>
      <c r="Y9" s="10" t="s">
        <v>172</v>
      </c>
      <c r="Z9" s="75">
        <v>0.8</v>
      </c>
      <c r="AA9"/>
      <c r="AB9"/>
      <c r="AC9"/>
    </row>
    <row r="10" spans="1:27">
      <c r="A10" s="54">
        <v>3</v>
      </c>
      <c r="B10" s="55">
        <v>50000</v>
      </c>
      <c r="C10" s="52">
        <f>SUM(B$8:B10)</f>
        <v>75000</v>
      </c>
      <c r="D10" s="52">
        <f t="shared" si="3"/>
        <v>80000</v>
      </c>
      <c r="E10" s="52">
        <f t="shared" si="4"/>
        <v>17500</v>
      </c>
      <c r="F10" s="52" t="s">
        <v>90</v>
      </c>
      <c r="G10" s="56">
        <v>10000</v>
      </c>
      <c r="H10" s="55">
        <v>0</v>
      </c>
      <c r="I10" s="52" t="s">
        <v>168</v>
      </c>
      <c r="J10" s="59">
        <v>10</v>
      </c>
      <c r="K10" s="10">
        <v>1</v>
      </c>
      <c r="L10" s="10">
        <v>1</v>
      </c>
      <c r="M10" s="10">
        <v>500</v>
      </c>
      <c r="N10" s="60">
        <v>5000</v>
      </c>
      <c r="O10" s="10">
        <f t="shared" si="0"/>
        <v>300</v>
      </c>
      <c r="P10" s="10">
        <f t="shared" si="1"/>
        <v>30</v>
      </c>
      <c r="Q10" s="10">
        <f t="shared" si="2"/>
        <v>30</v>
      </c>
      <c r="R10" s="66"/>
      <c r="S10" s="64">
        <v>5000</v>
      </c>
      <c r="T10" s="65">
        <v>1</v>
      </c>
      <c r="V10" s="66" t="s">
        <v>173</v>
      </c>
      <c r="W10" s="10" t="s">
        <v>174</v>
      </c>
      <c r="X10" s="10" t="s">
        <v>175</v>
      </c>
      <c r="Y10" s="10" t="s">
        <v>176</v>
      </c>
      <c r="AA10" s="64" t="s">
        <v>177</v>
      </c>
    </row>
    <row r="11" spans="1:27">
      <c r="A11" s="54">
        <v>4</v>
      </c>
      <c r="B11" s="55">
        <v>150000</v>
      </c>
      <c r="C11" s="52">
        <f>SUM(B$8:B11)</f>
        <v>225000</v>
      </c>
      <c r="D11" s="52">
        <f t="shared" si="3"/>
        <v>230000</v>
      </c>
      <c r="E11" s="52">
        <f t="shared" si="4"/>
        <v>42500</v>
      </c>
      <c r="F11"/>
      <c r="G11" s="56">
        <v>10000</v>
      </c>
      <c r="H11" s="55">
        <v>0</v>
      </c>
      <c r="I11" s="52" t="s">
        <v>168</v>
      </c>
      <c r="J11" s="59">
        <v>10</v>
      </c>
      <c r="K11" s="10">
        <v>1</v>
      </c>
      <c r="L11" s="10">
        <v>1</v>
      </c>
      <c r="M11" s="10">
        <v>500</v>
      </c>
      <c r="N11" s="60">
        <v>10000</v>
      </c>
      <c r="O11" s="10">
        <f t="shared" si="0"/>
        <v>900</v>
      </c>
      <c r="P11" s="10">
        <f t="shared" si="1"/>
        <v>45</v>
      </c>
      <c r="Q11" s="10">
        <f t="shared" si="2"/>
        <v>90</v>
      </c>
      <c r="R11" s="67" t="s">
        <v>178</v>
      </c>
      <c r="S11" s="64">
        <v>10000</v>
      </c>
      <c r="T11" s="65">
        <v>4</v>
      </c>
      <c r="V11" s="11" t="s">
        <v>179</v>
      </c>
      <c r="W11" s="10">
        <v>100000</v>
      </c>
      <c r="X11" s="10">
        <v>300000</v>
      </c>
      <c r="Y11" s="10">
        <f t="shared" ref="Y11:Y13" si="5">W11*5+X11*3</f>
        <v>1400000</v>
      </c>
      <c r="AA11" s="64"/>
    </row>
    <row r="12" spans="1:27">
      <c r="A12" s="54">
        <v>5</v>
      </c>
      <c r="B12" s="55">
        <v>450000</v>
      </c>
      <c r="C12" s="52">
        <f>SUM(B$8:B12)</f>
        <v>675000</v>
      </c>
      <c r="D12" s="52">
        <f t="shared" si="3"/>
        <v>680000</v>
      </c>
      <c r="E12" s="52">
        <f t="shared" si="4"/>
        <v>117500</v>
      </c>
      <c r="F12" s="52" t="s">
        <v>91</v>
      </c>
      <c r="G12" s="56">
        <v>10000</v>
      </c>
      <c r="H12" s="55">
        <v>0</v>
      </c>
      <c r="I12" s="61"/>
      <c r="J12" s="59">
        <v>10</v>
      </c>
      <c r="K12" s="10">
        <v>1</v>
      </c>
      <c r="L12" s="10">
        <v>1</v>
      </c>
      <c r="M12" s="10">
        <v>500</v>
      </c>
      <c r="N12" s="60">
        <v>10000</v>
      </c>
      <c r="O12" s="10">
        <f t="shared" si="0"/>
        <v>1800</v>
      </c>
      <c r="P12" s="10">
        <f t="shared" si="1"/>
        <v>90</v>
      </c>
      <c r="Q12" s="10">
        <f t="shared" si="2"/>
        <v>180</v>
      </c>
      <c r="R12" s="67"/>
      <c r="S12" s="64">
        <v>50000</v>
      </c>
      <c r="T12" s="65">
        <v>6</v>
      </c>
      <c r="V12" t="s">
        <v>13</v>
      </c>
      <c r="W12">
        <v>10000</v>
      </c>
      <c r="X12" s="10">
        <v>300000</v>
      </c>
      <c r="Y12" s="10">
        <f t="shared" si="5"/>
        <v>950000</v>
      </c>
      <c r="AA12" s="64"/>
    </row>
    <row r="13" spans="1:27">
      <c r="A13" s="54">
        <v>6</v>
      </c>
      <c r="B13" s="55">
        <v>900000</v>
      </c>
      <c r="C13" s="52">
        <f>SUM(B$8:B13)</f>
        <v>1575000</v>
      </c>
      <c r="D13" s="52">
        <f t="shared" si="3"/>
        <v>1580000</v>
      </c>
      <c r="E13" s="52">
        <f t="shared" si="4"/>
        <v>267500</v>
      </c>
      <c r="F13"/>
      <c r="G13" s="56">
        <v>10000</v>
      </c>
      <c r="H13" s="55">
        <v>0</v>
      </c>
      <c r="I13" s="52"/>
      <c r="J13" s="59">
        <v>10</v>
      </c>
      <c r="K13" s="10">
        <v>1</v>
      </c>
      <c r="L13" s="10">
        <v>1</v>
      </c>
      <c r="M13" s="10">
        <v>500</v>
      </c>
      <c r="N13" s="60">
        <v>50000</v>
      </c>
      <c r="O13" s="10">
        <f t="shared" si="0"/>
        <v>3600</v>
      </c>
      <c r="P13" s="10">
        <f t="shared" si="1"/>
        <v>36</v>
      </c>
      <c r="Q13" s="10">
        <f t="shared" si="2"/>
        <v>360</v>
      </c>
      <c r="R13" s="66"/>
      <c r="S13" s="64">
        <v>100000</v>
      </c>
      <c r="T13" s="65">
        <v>8</v>
      </c>
      <c r="V13" t="s">
        <v>16</v>
      </c>
      <c r="W13" s="10">
        <v>10000</v>
      </c>
      <c r="X13" s="10">
        <v>300000</v>
      </c>
      <c r="Y13" s="10">
        <f t="shared" si="5"/>
        <v>950000</v>
      </c>
      <c r="AA13" s="64">
        <f>Y12+Y13*2</f>
        <v>2850000</v>
      </c>
    </row>
    <row r="14" spans="1:25">
      <c r="A14" s="54">
        <v>7</v>
      </c>
      <c r="B14" s="55">
        <v>1800000</v>
      </c>
      <c r="C14" s="52">
        <f>SUM(B$8:B14)</f>
        <v>3375000</v>
      </c>
      <c r="D14" s="52">
        <f t="shared" si="3"/>
        <v>3380000</v>
      </c>
      <c r="E14" s="52">
        <f t="shared" si="4"/>
        <v>567500</v>
      </c>
      <c r="F14" s="52" t="s">
        <v>92</v>
      </c>
      <c r="G14" s="56">
        <v>10000</v>
      </c>
      <c r="H14" s="55">
        <v>100000</v>
      </c>
      <c r="I14" s="52"/>
      <c r="J14" s="59">
        <v>10</v>
      </c>
      <c r="K14" s="10">
        <v>1</v>
      </c>
      <c r="L14" s="10">
        <v>1</v>
      </c>
      <c r="M14" s="10">
        <v>500</v>
      </c>
      <c r="N14" s="60">
        <v>50000</v>
      </c>
      <c r="O14" s="10">
        <f t="shared" si="0"/>
        <v>3700</v>
      </c>
      <c r="P14" s="10">
        <f t="shared" si="1"/>
        <v>37</v>
      </c>
      <c r="Q14" s="10">
        <f t="shared" si="2"/>
        <v>370</v>
      </c>
      <c r="R14" s="66"/>
      <c r="S14" s="64">
        <v>500000</v>
      </c>
      <c r="T14" s="65">
        <v>10</v>
      </c>
      <c r="V14" t="s">
        <v>180</v>
      </c>
      <c r="Y14" s="10">
        <f>SUM(Y11:Y13)</f>
        <v>3300000</v>
      </c>
    </row>
    <row r="15" spans="1:29">
      <c r="A15" s="57">
        <v>8</v>
      </c>
      <c r="B15" s="55">
        <v>1850000</v>
      </c>
      <c r="C15" s="52">
        <f>SUM(B$8:B15)</f>
        <v>5225000</v>
      </c>
      <c r="D15" s="52">
        <f t="shared" si="3"/>
        <v>5230000</v>
      </c>
      <c r="E15" s="52">
        <f t="shared" si="4"/>
        <v>875833.333333333</v>
      </c>
      <c r="F15" s="55"/>
      <c r="G15" s="56">
        <v>10000</v>
      </c>
      <c r="H15" s="55">
        <v>200000</v>
      </c>
      <c r="I15" s="52"/>
      <c r="J15" s="59">
        <v>10</v>
      </c>
      <c r="K15" s="10">
        <v>1</v>
      </c>
      <c r="L15" s="10">
        <v>1</v>
      </c>
      <c r="M15" s="10">
        <v>500</v>
      </c>
      <c r="N15" s="60">
        <v>100000</v>
      </c>
      <c r="O15" s="10">
        <f t="shared" si="0"/>
        <v>3800</v>
      </c>
      <c r="P15" s="10">
        <f t="shared" si="1"/>
        <v>19</v>
      </c>
      <c r="Q15" s="10">
        <f t="shared" si="2"/>
        <v>380</v>
      </c>
      <c r="R15" s="68"/>
      <c r="S15" s="64">
        <v>1000000</v>
      </c>
      <c r="T15" s="65">
        <v>12</v>
      </c>
      <c r="V15" s="69" t="s">
        <v>181</v>
      </c>
      <c r="W15" s="63"/>
      <c r="X15" s="63"/>
      <c r="Y15" s="63"/>
      <c r="Z15" s="63"/>
      <c r="AA15" s="63"/>
      <c r="AB15" s="63"/>
      <c r="AC15" s="63"/>
    </row>
    <row r="16" spans="1:29">
      <c r="A16" s="57">
        <v>9</v>
      </c>
      <c r="B16" s="52">
        <v>1900000</v>
      </c>
      <c r="C16" s="52">
        <f>SUM(B$8:B16)</f>
        <v>7125000</v>
      </c>
      <c r="D16" s="52">
        <f t="shared" si="3"/>
        <v>7130000</v>
      </c>
      <c r="E16" s="52">
        <f t="shared" si="4"/>
        <v>1192500</v>
      </c>
      <c r="F16" s="55" t="s">
        <v>93</v>
      </c>
      <c r="G16" s="56">
        <v>10000</v>
      </c>
      <c r="H16" s="52">
        <v>200000</v>
      </c>
      <c r="I16" s="52"/>
      <c r="J16" s="59">
        <v>10</v>
      </c>
      <c r="K16" s="10">
        <v>1</v>
      </c>
      <c r="L16" s="10">
        <v>1</v>
      </c>
      <c r="M16" s="10">
        <v>500</v>
      </c>
      <c r="N16" s="60">
        <v>100000</v>
      </c>
      <c r="O16" s="10">
        <f t="shared" si="0"/>
        <v>4000</v>
      </c>
      <c r="P16" s="10">
        <f t="shared" si="1"/>
        <v>20</v>
      </c>
      <c r="Q16" s="10">
        <f t="shared" si="2"/>
        <v>400</v>
      </c>
      <c r="R16" s="70" t="s">
        <v>182</v>
      </c>
      <c r="S16" s="64">
        <v>5000000</v>
      </c>
      <c r="T16" s="65">
        <v>14</v>
      </c>
      <c r="V16" s="71" t="s">
        <v>78</v>
      </c>
      <c r="W16" s="64" t="s">
        <v>149</v>
      </c>
      <c r="X16" s="64" t="s">
        <v>150</v>
      </c>
      <c r="Y16" s="64" t="s">
        <v>183</v>
      </c>
      <c r="Z16" s="64" t="s">
        <v>168</v>
      </c>
      <c r="AA16" s="64" t="s">
        <v>184</v>
      </c>
      <c r="AB16" s="64" t="s">
        <v>185</v>
      </c>
      <c r="AC16" s="64" t="s">
        <v>186</v>
      </c>
    </row>
    <row r="17" spans="1:29">
      <c r="A17" s="57">
        <v>10</v>
      </c>
      <c r="B17" s="52">
        <v>2000000</v>
      </c>
      <c r="C17" s="52">
        <f>SUM(B$8:B17)</f>
        <v>9125000</v>
      </c>
      <c r="D17" s="52">
        <f t="shared" si="3"/>
        <v>9130000</v>
      </c>
      <c r="E17" s="52">
        <f t="shared" si="4"/>
        <v>1525833.33333333</v>
      </c>
      <c r="F17"/>
      <c r="G17" s="56">
        <v>10000</v>
      </c>
      <c r="H17" s="52">
        <v>200000</v>
      </c>
      <c r="I17" s="52"/>
      <c r="J17" s="59">
        <v>10</v>
      </c>
      <c r="K17" s="10">
        <v>1</v>
      </c>
      <c r="L17" s="10">
        <v>1</v>
      </c>
      <c r="M17" s="10">
        <v>500</v>
      </c>
      <c r="N17" s="60">
        <v>500000</v>
      </c>
      <c r="O17" s="10">
        <f t="shared" si="0"/>
        <v>4100</v>
      </c>
      <c r="P17" s="10">
        <f t="shared" si="1"/>
        <v>4.1</v>
      </c>
      <c r="Q17" s="10">
        <f t="shared" si="2"/>
        <v>410</v>
      </c>
      <c r="R17" s="68"/>
      <c r="S17" s="64">
        <v>10000000</v>
      </c>
      <c r="T17" s="65">
        <v>16</v>
      </c>
      <c r="V17" s="71">
        <v>1</v>
      </c>
      <c r="W17" s="64">
        <v>0</v>
      </c>
      <c r="X17" s="64">
        <v>0</v>
      </c>
      <c r="Y17" s="64">
        <v>0</v>
      </c>
      <c r="Z17" s="64">
        <v>0</v>
      </c>
      <c r="AA17" s="64">
        <f>W17*5+X17*3</f>
        <v>0</v>
      </c>
      <c r="AB17" s="64">
        <f>Y14</f>
        <v>3300000</v>
      </c>
      <c r="AC17" s="64">
        <f t="shared" ref="AC17:AC28" si="6">IF(AB17&gt;X17,1,0)</f>
        <v>1</v>
      </c>
    </row>
    <row r="18" spans="1:29">
      <c r="A18" s="58">
        <v>11</v>
      </c>
      <c r="B18" s="52">
        <v>2050000</v>
      </c>
      <c r="C18" s="52">
        <f>SUM(B$8:B18)</f>
        <v>11175000</v>
      </c>
      <c r="D18" s="52">
        <f t="shared" si="3"/>
        <v>11180000</v>
      </c>
      <c r="E18" s="52">
        <f t="shared" si="4"/>
        <v>1867500</v>
      </c>
      <c r="F18" s="52" t="s">
        <v>94</v>
      </c>
      <c r="G18" s="56">
        <v>15000</v>
      </c>
      <c r="H18" s="52">
        <v>200000</v>
      </c>
      <c r="I18" s="52"/>
      <c r="J18" s="59">
        <v>10</v>
      </c>
      <c r="K18" s="10">
        <v>1</v>
      </c>
      <c r="L18" s="10">
        <v>1</v>
      </c>
      <c r="M18" s="10">
        <v>500</v>
      </c>
      <c r="N18" s="60">
        <v>500000</v>
      </c>
      <c r="O18" s="10">
        <f t="shared" si="0"/>
        <v>4200</v>
      </c>
      <c r="P18" s="10">
        <f t="shared" si="1"/>
        <v>4.2</v>
      </c>
      <c r="Q18" s="10">
        <f t="shared" si="2"/>
        <v>420</v>
      </c>
      <c r="R18" s="60"/>
      <c r="S18" s="64">
        <v>50000000</v>
      </c>
      <c r="T18" s="65">
        <v>18</v>
      </c>
      <c r="V18" s="65">
        <v>2</v>
      </c>
      <c r="W18" s="64">
        <v>25000</v>
      </c>
      <c r="X18" s="64">
        <v>25000</v>
      </c>
      <c r="Y18" s="65">
        <v>10000</v>
      </c>
      <c r="Z18" s="65">
        <v>0</v>
      </c>
      <c r="AA18" s="64">
        <f t="shared" ref="AA18:AA28" si="7">Y18*5+Z18*3</f>
        <v>50000</v>
      </c>
      <c r="AB18" s="65">
        <f t="shared" ref="AB18:AB28" si="8">AB17+AA18</f>
        <v>3350000</v>
      </c>
      <c r="AC18" s="64">
        <f t="shared" si="6"/>
        <v>1</v>
      </c>
    </row>
    <row r="19" spans="1:29">
      <c r="A19" s="58">
        <v>12</v>
      </c>
      <c r="B19" s="52">
        <v>2100000</v>
      </c>
      <c r="C19" s="52">
        <f>SUM(B$8:B19)</f>
        <v>13275000</v>
      </c>
      <c r="D19" s="52">
        <f t="shared" si="3"/>
        <v>13280000</v>
      </c>
      <c r="E19" s="52">
        <f t="shared" si="4"/>
        <v>2217500</v>
      </c>
      <c r="F19" s="52"/>
      <c r="G19" s="56">
        <v>15000</v>
      </c>
      <c r="H19" s="52">
        <v>200000</v>
      </c>
      <c r="I19" s="52"/>
      <c r="J19" s="59">
        <v>10</v>
      </c>
      <c r="K19" s="10">
        <v>1</v>
      </c>
      <c r="L19" s="10">
        <v>1</v>
      </c>
      <c r="M19" s="10">
        <v>500</v>
      </c>
      <c r="N19" s="60">
        <v>1000000</v>
      </c>
      <c r="O19" s="10">
        <f t="shared" si="0"/>
        <v>4300</v>
      </c>
      <c r="P19" s="62">
        <f t="shared" si="1"/>
        <v>2.15</v>
      </c>
      <c r="Q19" s="10">
        <f t="shared" si="2"/>
        <v>430</v>
      </c>
      <c r="R19" s="72" t="s">
        <v>187</v>
      </c>
      <c r="S19" s="64">
        <v>100000000</v>
      </c>
      <c r="T19" s="65">
        <v>20</v>
      </c>
      <c r="V19" s="65">
        <v>3</v>
      </c>
      <c r="W19" s="64">
        <v>50000</v>
      </c>
      <c r="X19" s="64">
        <v>75000</v>
      </c>
      <c r="Y19" s="65">
        <v>10000</v>
      </c>
      <c r="Z19" s="65">
        <v>0</v>
      </c>
      <c r="AA19" s="64">
        <f t="shared" si="7"/>
        <v>50000</v>
      </c>
      <c r="AB19" s="65">
        <f t="shared" si="8"/>
        <v>3400000</v>
      </c>
      <c r="AC19" s="64">
        <f t="shared" si="6"/>
        <v>1</v>
      </c>
    </row>
    <row r="20" spans="1:29">
      <c r="A20" s="52">
        <v>13</v>
      </c>
      <c r="B20" s="52">
        <v>2150000</v>
      </c>
      <c r="C20" s="52">
        <f>SUM(B$8:B20)</f>
        <v>15425000</v>
      </c>
      <c r="D20" s="52">
        <f t="shared" si="3"/>
        <v>15430000</v>
      </c>
      <c r="E20" s="52">
        <f t="shared" si="4"/>
        <v>2575833.33333333</v>
      </c>
      <c r="F20" s="52" t="s">
        <v>95</v>
      </c>
      <c r="G20" s="56">
        <v>15000</v>
      </c>
      <c r="H20" s="52">
        <v>200000</v>
      </c>
      <c r="I20" s="52"/>
      <c r="J20" s="59">
        <v>10</v>
      </c>
      <c r="K20" s="10">
        <v>1</v>
      </c>
      <c r="L20" s="10">
        <v>1</v>
      </c>
      <c r="M20" s="10">
        <v>500</v>
      </c>
      <c r="N20" s="60">
        <v>1000000</v>
      </c>
      <c r="O20" s="10">
        <f t="shared" si="0"/>
        <v>4400</v>
      </c>
      <c r="P20" s="62">
        <f t="shared" si="1"/>
        <v>2.2</v>
      </c>
      <c r="Q20" s="10">
        <f t="shared" si="2"/>
        <v>440</v>
      </c>
      <c r="R20" s="41"/>
      <c r="V20" s="64">
        <v>4</v>
      </c>
      <c r="W20" s="64">
        <v>150000</v>
      </c>
      <c r="X20" s="64">
        <v>225000</v>
      </c>
      <c r="Y20" s="64">
        <v>10000</v>
      </c>
      <c r="Z20" s="64">
        <v>0</v>
      </c>
      <c r="AA20" s="64">
        <f t="shared" si="7"/>
        <v>50000</v>
      </c>
      <c r="AB20" s="65">
        <f t="shared" si="8"/>
        <v>3450000</v>
      </c>
      <c r="AC20" s="64">
        <f t="shared" si="6"/>
        <v>1</v>
      </c>
    </row>
    <row r="21" spans="1:29">
      <c r="A21" s="52">
        <v>14</v>
      </c>
      <c r="B21" s="52">
        <v>2200000</v>
      </c>
      <c r="C21" s="52">
        <f>SUM(B$8:B21)</f>
        <v>17625000</v>
      </c>
      <c r="D21" s="52">
        <f t="shared" si="3"/>
        <v>17630000</v>
      </c>
      <c r="E21" s="52">
        <f t="shared" si="4"/>
        <v>2942500</v>
      </c>
      <c r="F21" s="52"/>
      <c r="G21" s="56">
        <v>15000</v>
      </c>
      <c r="H21" s="52">
        <v>200000</v>
      </c>
      <c r="I21" s="52"/>
      <c r="J21" s="59">
        <v>10</v>
      </c>
      <c r="K21" s="10">
        <v>1</v>
      </c>
      <c r="L21" s="10">
        <v>1</v>
      </c>
      <c r="M21" s="10">
        <v>500</v>
      </c>
      <c r="N21" s="60">
        <v>5000000</v>
      </c>
      <c r="O21" s="10">
        <f t="shared" si="0"/>
        <v>4500</v>
      </c>
      <c r="P21" s="62">
        <f t="shared" si="1"/>
        <v>0.45</v>
      </c>
      <c r="Q21" s="10">
        <f t="shared" si="2"/>
        <v>450</v>
      </c>
      <c r="R21" s="65"/>
      <c r="S21" s="63" t="s">
        <v>188</v>
      </c>
      <c r="T21" s="63"/>
      <c r="V21" s="64">
        <v>5</v>
      </c>
      <c r="W21" s="64">
        <v>450000</v>
      </c>
      <c r="X21" s="64">
        <v>675000</v>
      </c>
      <c r="Y21" s="64">
        <v>10000</v>
      </c>
      <c r="Z21" s="64">
        <v>0</v>
      </c>
      <c r="AA21" s="64">
        <f t="shared" si="7"/>
        <v>50000</v>
      </c>
      <c r="AB21" s="65">
        <f t="shared" si="8"/>
        <v>3500000</v>
      </c>
      <c r="AC21" s="64">
        <f t="shared" si="6"/>
        <v>1</v>
      </c>
    </row>
    <row r="22" spans="1:29">
      <c r="A22" s="52">
        <v>15</v>
      </c>
      <c r="B22" s="52">
        <v>2250000</v>
      </c>
      <c r="C22" s="52">
        <f>SUM(B$8:B22)</f>
        <v>19875000</v>
      </c>
      <c r="D22" s="52">
        <f t="shared" si="3"/>
        <v>19880000</v>
      </c>
      <c r="E22" s="52">
        <f t="shared" si="4"/>
        <v>3317500</v>
      </c>
      <c r="F22" s="52"/>
      <c r="G22" s="56">
        <v>15000</v>
      </c>
      <c r="H22" s="52">
        <v>200000</v>
      </c>
      <c r="I22" s="52"/>
      <c r="J22" s="59">
        <v>10</v>
      </c>
      <c r="K22" s="10">
        <v>1</v>
      </c>
      <c r="L22" s="10">
        <v>1</v>
      </c>
      <c r="M22" s="10">
        <v>500</v>
      </c>
      <c r="N22" s="60">
        <v>5000000</v>
      </c>
      <c r="O22" s="10">
        <f t="shared" si="0"/>
        <v>4600</v>
      </c>
      <c r="P22" s="10">
        <f t="shared" si="1"/>
        <v>0.46</v>
      </c>
      <c r="Q22" s="10">
        <f t="shared" si="2"/>
        <v>460</v>
      </c>
      <c r="R22" s="65"/>
      <c r="S22" s="73" t="s">
        <v>88</v>
      </c>
      <c r="T22" s="73" t="s">
        <v>87</v>
      </c>
      <c r="U22" s="64"/>
      <c r="V22" s="64">
        <v>6</v>
      </c>
      <c r="W22" s="64">
        <v>900000</v>
      </c>
      <c r="X22" s="64">
        <v>1575000</v>
      </c>
      <c r="Y22" s="64">
        <v>10000</v>
      </c>
      <c r="Z22" s="64">
        <v>0</v>
      </c>
      <c r="AA22" s="64">
        <f t="shared" si="7"/>
        <v>50000</v>
      </c>
      <c r="AB22" s="65">
        <f t="shared" si="8"/>
        <v>3550000</v>
      </c>
      <c r="AC22" s="64">
        <f t="shared" si="6"/>
        <v>1</v>
      </c>
    </row>
    <row r="23" spans="1:29">
      <c r="A23" s="52">
        <v>16</v>
      </c>
      <c r="B23" s="52">
        <v>2300000</v>
      </c>
      <c r="C23" s="52">
        <f>SUM(B$8:B23)</f>
        <v>22175000</v>
      </c>
      <c r="D23" s="52">
        <f t="shared" si="3"/>
        <v>22180000</v>
      </c>
      <c r="E23" s="52">
        <f t="shared" si="4"/>
        <v>3700833.33333333</v>
      </c>
      <c r="F23" s="52"/>
      <c r="G23" s="56">
        <v>15000</v>
      </c>
      <c r="H23" s="52">
        <v>200000</v>
      </c>
      <c r="I23" s="52"/>
      <c r="J23" s="59">
        <v>10</v>
      </c>
      <c r="K23" s="10">
        <v>1</v>
      </c>
      <c r="L23" s="10">
        <v>1</v>
      </c>
      <c r="M23" s="10">
        <v>500</v>
      </c>
      <c r="N23" s="60">
        <v>10000000</v>
      </c>
      <c r="O23" s="10">
        <f t="shared" si="0"/>
        <v>4700</v>
      </c>
      <c r="P23" s="10">
        <f t="shared" si="1"/>
        <v>0.235</v>
      </c>
      <c r="Q23" s="10">
        <f t="shared" si="2"/>
        <v>470</v>
      </c>
      <c r="R23" s="64" t="s">
        <v>189</v>
      </c>
      <c r="S23" s="73">
        <v>1</v>
      </c>
      <c r="T23" s="73" t="s">
        <v>89</v>
      </c>
      <c r="U23" s="64"/>
      <c r="V23" s="64">
        <v>7</v>
      </c>
      <c r="W23" s="64">
        <v>1800000</v>
      </c>
      <c r="X23" s="64">
        <v>3375000</v>
      </c>
      <c r="Y23" s="64">
        <v>10000</v>
      </c>
      <c r="Z23" s="64">
        <v>100000</v>
      </c>
      <c r="AA23" s="64">
        <f t="shared" si="7"/>
        <v>350000</v>
      </c>
      <c r="AB23" s="65">
        <f t="shared" si="8"/>
        <v>3900000</v>
      </c>
      <c r="AC23" s="64">
        <f t="shared" si="6"/>
        <v>1</v>
      </c>
    </row>
    <row r="24" spans="1:29">
      <c r="A24" s="52">
        <v>17</v>
      </c>
      <c r="B24" s="52">
        <v>2350000</v>
      </c>
      <c r="C24" s="52">
        <f>SUM(B$8:B24)</f>
        <v>24525000</v>
      </c>
      <c r="D24" s="52">
        <f t="shared" si="3"/>
        <v>24530000</v>
      </c>
      <c r="E24" s="52">
        <f t="shared" si="4"/>
        <v>4092500</v>
      </c>
      <c r="F24" s="52"/>
      <c r="G24" s="56">
        <v>15000</v>
      </c>
      <c r="H24" s="52">
        <v>200000</v>
      </c>
      <c r="I24" s="52"/>
      <c r="J24" s="59">
        <v>10</v>
      </c>
      <c r="K24" s="10">
        <v>1</v>
      </c>
      <c r="L24" s="10">
        <v>1</v>
      </c>
      <c r="M24" s="10">
        <v>500</v>
      </c>
      <c r="N24" s="60">
        <v>10000000</v>
      </c>
      <c r="O24" s="10">
        <f t="shared" si="0"/>
        <v>4800</v>
      </c>
      <c r="P24" s="10">
        <f t="shared" si="1"/>
        <v>0.24</v>
      </c>
      <c r="Q24" s="10">
        <f t="shared" si="2"/>
        <v>480</v>
      </c>
      <c r="R24" s="74">
        <f>SUM(Q8:Q13)</f>
        <v>675</v>
      </c>
      <c r="S24" s="73">
        <v>3</v>
      </c>
      <c r="T24" s="73" t="s">
        <v>90</v>
      </c>
      <c r="V24" s="64">
        <v>8</v>
      </c>
      <c r="W24" s="64">
        <v>1850000</v>
      </c>
      <c r="X24" s="64">
        <v>5225000</v>
      </c>
      <c r="Y24" s="64">
        <v>10000</v>
      </c>
      <c r="Z24" s="64">
        <v>200000</v>
      </c>
      <c r="AA24" s="64">
        <f t="shared" si="7"/>
        <v>650000</v>
      </c>
      <c r="AB24" s="65">
        <f t="shared" si="8"/>
        <v>4550000</v>
      </c>
      <c r="AC24" s="64">
        <f t="shared" si="6"/>
        <v>0</v>
      </c>
    </row>
    <row r="25" spans="1:29">
      <c r="A25" s="52">
        <v>18</v>
      </c>
      <c r="B25" s="52">
        <v>2400000</v>
      </c>
      <c r="C25" s="52">
        <f>SUM(B$8:B25)</f>
        <v>26925000</v>
      </c>
      <c r="D25" s="52">
        <f t="shared" si="3"/>
        <v>26930000</v>
      </c>
      <c r="E25" s="52">
        <f t="shared" si="4"/>
        <v>4492500</v>
      </c>
      <c r="F25" s="52"/>
      <c r="G25" s="56">
        <v>15000</v>
      </c>
      <c r="H25" s="52">
        <v>200000</v>
      </c>
      <c r="I25" s="52"/>
      <c r="J25" s="59">
        <v>10</v>
      </c>
      <c r="K25" s="10">
        <v>1</v>
      </c>
      <c r="L25" s="10">
        <v>1</v>
      </c>
      <c r="M25" s="10">
        <v>500</v>
      </c>
      <c r="N25" s="60">
        <v>50000000</v>
      </c>
      <c r="O25" s="10">
        <f t="shared" si="0"/>
        <v>4900</v>
      </c>
      <c r="P25" s="10">
        <f t="shared" si="1"/>
        <v>0.049</v>
      </c>
      <c r="Q25" s="10">
        <f t="shared" si="2"/>
        <v>490</v>
      </c>
      <c r="R25" s="64" t="s">
        <v>190</v>
      </c>
      <c r="S25" s="73">
        <v>5</v>
      </c>
      <c r="T25" s="73" t="s">
        <v>91</v>
      </c>
      <c r="V25" s="64">
        <v>9</v>
      </c>
      <c r="W25" s="64">
        <v>1900000</v>
      </c>
      <c r="X25" s="64">
        <v>7125000</v>
      </c>
      <c r="Y25" s="64">
        <v>10000</v>
      </c>
      <c r="Z25" s="64">
        <v>200000</v>
      </c>
      <c r="AA25" s="64">
        <f t="shared" si="7"/>
        <v>650000</v>
      </c>
      <c r="AB25" s="65">
        <f t="shared" si="8"/>
        <v>5200000</v>
      </c>
      <c r="AC25" s="64">
        <f t="shared" si="6"/>
        <v>0</v>
      </c>
    </row>
    <row r="26" spans="1:29">
      <c r="A26" s="52">
        <v>19</v>
      </c>
      <c r="B26" s="52">
        <v>2450000</v>
      </c>
      <c r="C26" s="52">
        <f>SUM(B$8:B26)</f>
        <v>29375000</v>
      </c>
      <c r="D26" s="52">
        <f t="shared" si="3"/>
        <v>29380000</v>
      </c>
      <c r="E26" s="52">
        <f t="shared" si="4"/>
        <v>4900833.33333333</v>
      </c>
      <c r="F26" s="52"/>
      <c r="G26" s="56">
        <v>15000</v>
      </c>
      <c r="H26" s="52">
        <v>200000</v>
      </c>
      <c r="I26" s="52"/>
      <c r="J26" s="59">
        <v>10</v>
      </c>
      <c r="K26" s="10">
        <v>1</v>
      </c>
      <c r="L26" s="10">
        <v>1</v>
      </c>
      <c r="M26" s="10">
        <v>500</v>
      </c>
      <c r="N26" s="60">
        <v>50000000</v>
      </c>
      <c r="O26" s="10">
        <f t="shared" si="0"/>
        <v>6000</v>
      </c>
      <c r="P26" s="10">
        <f t="shared" si="1"/>
        <v>0.06</v>
      </c>
      <c r="Q26" s="10">
        <f t="shared" si="2"/>
        <v>600</v>
      </c>
      <c r="R26" s="64">
        <f>C14</f>
        <v>3375000</v>
      </c>
      <c r="S26" s="73">
        <v>7</v>
      </c>
      <c r="T26" s="73" t="s">
        <v>92</v>
      </c>
      <c r="V26" s="64">
        <v>10</v>
      </c>
      <c r="W26" s="64">
        <v>2000000</v>
      </c>
      <c r="X26" s="64">
        <v>9125000</v>
      </c>
      <c r="Y26" s="64">
        <v>10000</v>
      </c>
      <c r="Z26" s="64">
        <v>200000</v>
      </c>
      <c r="AA26" s="64">
        <f t="shared" si="7"/>
        <v>650000</v>
      </c>
      <c r="AB26" s="65">
        <f t="shared" si="8"/>
        <v>5850000</v>
      </c>
      <c r="AC26" s="64">
        <f t="shared" si="6"/>
        <v>0</v>
      </c>
    </row>
    <row r="27" spans="1:29">
      <c r="A27" s="52">
        <v>20</v>
      </c>
      <c r="B27" s="52">
        <v>3000000</v>
      </c>
      <c r="C27" s="52">
        <f>SUM(B$8:B27)</f>
        <v>32375000</v>
      </c>
      <c r="D27" s="52">
        <f t="shared" si="3"/>
        <v>32380000</v>
      </c>
      <c r="E27" s="52">
        <f t="shared" si="4"/>
        <v>5400833.33333333</v>
      </c>
      <c r="F27" s="52"/>
      <c r="G27" s="56">
        <v>15000</v>
      </c>
      <c r="H27" s="52">
        <v>300000</v>
      </c>
      <c r="I27" s="52"/>
      <c r="J27" s="59">
        <v>10</v>
      </c>
      <c r="K27" s="10">
        <v>1</v>
      </c>
      <c r="L27" s="10">
        <v>1</v>
      </c>
      <c r="M27" s="10">
        <v>500</v>
      </c>
      <c r="N27" s="60">
        <v>100000000</v>
      </c>
      <c r="O27" s="10">
        <f t="shared" si="0"/>
        <v>6400</v>
      </c>
      <c r="P27" s="10">
        <f t="shared" si="1"/>
        <v>0.032</v>
      </c>
      <c r="Q27" s="10">
        <f t="shared" si="2"/>
        <v>640</v>
      </c>
      <c r="R27"/>
      <c r="S27" s="73">
        <v>9</v>
      </c>
      <c r="T27" s="73" t="s">
        <v>93</v>
      </c>
      <c r="V27" s="64">
        <v>11</v>
      </c>
      <c r="W27" s="64">
        <v>2050000</v>
      </c>
      <c r="X27" s="64">
        <v>11175000</v>
      </c>
      <c r="Y27" s="64">
        <v>15000</v>
      </c>
      <c r="Z27" s="64">
        <v>200000</v>
      </c>
      <c r="AA27" s="64">
        <f t="shared" si="7"/>
        <v>675000</v>
      </c>
      <c r="AB27" s="65">
        <f t="shared" si="8"/>
        <v>6525000</v>
      </c>
      <c r="AC27" s="64">
        <f t="shared" si="6"/>
        <v>0</v>
      </c>
    </row>
    <row r="28" spans="1:29">
      <c r="A28" s="52">
        <v>21</v>
      </c>
      <c r="B28" s="52">
        <v>3200000</v>
      </c>
      <c r="C28" s="52">
        <f>SUM(B$8:B28)</f>
        <v>35575000</v>
      </c>
      <c r="D28" s="52">
        <f t="shared" si="3"/>
        <v>35580000</v>
      </c>
      <c r="E28" s="52">
        <f t="shared" si="4"/>
        <v>5934166.66666667</v>
      </c>
      <c r="F28" s="52"/>
      <c r="G28" s="56">
        <v>20000</v>
      </c>
      <c r="H28" s="52">
        <v>300000</v>
      </c>
      <c r="I28" s="52"/>
      <c r="J28" s="59">
        <v>10</v>
      </c>
      <c r="K28" s="10">
        <v>1</v>
      </c>
      <c r="L28" s="10">
        <v>1</v>
      </c>
      <c r="M28" s="10">
        <v>500</v>
      </c>
      <c r="N28" s="60">
        <v>100000000</v>
      </c>
      <c r="O28" s="10">
        <f t="shared" si="0"/>
        <v>6800</v>
      </c>
      <c r="P28" s="10">
        <f t="shared" si="1"/>
        <v>0.034</v>
      </c>
      <c r="Q28" s="10">
        <f t="shared" si="2"/>
        <v>680</v>
      </c>
      <c r="R28"/>
      <c r="S28" s="73">
        <v>11</v>
      </c>
      <c r="T28" s="73" t="s">
        <v>94</v>
      </c>
      <c r="V28" s="64">
        <v>12</v>
      </c>
      <c r="W28" s="64">
        <v>2100000</v>
      </c>
      <c r="X28" s="64">
        <v>13275000</v>
      </c>
      <c r="Y28" s="64">
        <v>15000</v>
      </c>
      <c r="Z28" s="64">
        <v>200000</v>
      </c>
      <c r="AA28" s="64">
        <f t="shared" si="7"/>
        <v>675000</v>
      </c>
      <c r="AB28" s="65">
        <f t="shared" si="8"/>
        <v>7200000</v>
      </c>
      <c r="AC28" s="64">
        <f t="shared" si="6"/>
        <v>0</v>
      </c>
    </row>
    <row r="29" spans="1:29">
      <c r="A29" s="52">
        <v>22</v>
      </c>
      <c r="B29" s="52">
        <v>3400000</v>
      </c>
      <c r="C29" s="52">
        <f>SUM(B$8:B29)</f>
        <v>38975000</v>
      </c>
      <c r="D29" s="52">
        <f t="shared" si="3"/>
        <v>38980000</v>
      </c>
      <c r="E29" s="52">
        <f t="shared" si="4"/>
        <v>6500833.33333333</v>
      </c>
      <c r="F29" s="52"/>
      <c r="G29" s="56">
        <v>20000</v>
      </c>
      <c r="H29" s="52">
        <v>300000</v>
      </c>
      <c r="I29" s="52"/>
      <c r="J29" s="59">
        <v>10</v>
      </c>
      <c r="K29" s="10">
        <v>1</v>
      </c>
      <c r="L29" s="10">
        <v>1</v>
      </c>
      <c r="M29" s="10">
        <v>500</v>
      </c>
      <c r="N29" s="60">
        <v>100000000</v>
      </c>
      <c r="O29" s="10">
        <f t="shared" si="0"/>
        <v>7200</v>
      </c>
      <c r="P29" s="10">
        <f t="shared" si="1"/>
        <v>0.036</v>
      </c>
      <c r="Q29" s="10">
        <f t="shared" si="2"/>
        <v>720</v>
      </c>
      <c r="S29" s="73">
        <v>13</v>
      </c>
      <c r="T29" s="73" t="s">
        <v>95</v>
      </c>
      <c r="V29" s="69" t="s">
        <v>191</v>
      </c>
      <c r="W29" s="63"/>
      <c r="X29" s="63"/>
      <c r="Y29" s="63"/>
      <c r="Z29" s="63"/>
      <c r="AA29" s="63"/>
      <c r="AB29" s="63"/>
      <c r="AC29" s="63"/>
    </row>
    <row r="30" spans="1:29">
      <c r="A30" s="52">
        <v>23</v>
      </c>
      <c r="B30" s="52">
        <v>3600000</v>
      </c>
      <c r="C30" s="52">
        <f>SUM(B$8:B30)</f>
        <v>42575000</v>
      </c>
      <c r="D30" s="52">
        <f t="shared" si="3"/>
        <v>42580000</v>
      </c>
      <c r="E30" s="52">
        <f t="shared" si="4"/>
        <v>7100833.33333333</v>
      </c>
      <c r="F30" s="52"/>
      <c r="G30" s="56">
        <v>20000</v>
      </c>
      <c r="H30" s="52">
        <v>300000</v>
      </c>
      <c r="I30" s="52"/>
      <c r="J30" s="59">
        <v>10</v>
      </c>
      <c r="K30" s="10">
        <v>1</v>
      </c>
      <c r="L30" s="10">
        <v>1</v>
      </c>
      <c r="M30" s="10">
        <v>500</v>
      </c>
      <c r="N30" s="60">
        <v>100000000</v>
      </c>
      <c r="O30" s="10">
        <f t="shared" si="0"/>
        <v>7600</v>
      </c>
      <c r="P30" s="10">
        <f t="shared" si="1"/>
        <v>0.038</v>
      </c>
      <c r="Q30" s="10">
        <f t="shared" si="2"/>
        <v>760</v>
      </c>
      <c r="R30"/>
      <c r="S30" s="73">
        <v>15</v>
      </c>
      <c r="T30" s="73" t="s">
        <v>96</v>
      </c>
      <c r="V30" s="71" t="s">
        <v>78</v>
      </c>
      <c r="W30" s="64" t="s">
        <v>149</v>
      </c>
      <c r="X30" s="64" t="s">
        <v>150</v>
      </c>
      <c r="Y30" s="64" t="s">
        <v>183</v>
      </c>
      <c r="Z30" s="64" t="s">
        <v>168</v>
      </c>
      <c r="AA30" s="64" t="s">
        <v>184</v>
      </c>
      <c r="AB30" s="64" t="s">
        <v>185</v>
      </c>
      <c r="AC30" s="64" t="s">
        <v>186</v>
      </c>
    </row>
    <row r="31" spans="1:29">
      <c r="A31" s="52">
        <v>24</v>
      </c>
      <c r="B31" s="52">
        <v>3800000</v>
      </c>
      <c r="C31" s="52">
        <f>SUM(B$8:B31)</f>
        <v>46375000</v>
      </c>
      <c r="D31" s="52">
        <f t="shared" si="3"/>
        <v>46380000</v>
      </c>
      <c r="E31" s="52">
        <f t="shared" si="4"/>
        <v>7734166.66666667</v>
      </c>
      <c r="F31" s="52"/>
      <c r="G31" s="56">
        <v>20000</v>
      </c>
      <c r="H31" s="52">
        <v>300000</v>
      </c>
      <c r="I31" s="52"/>
      <c r="J31" s="59">
        <v>10</v>
      </c>
      <c r="K31" s="10">
        <v>1</v>
      </c>
      <c r="L31" s="10">
        <v>1</v>
      </c>
      <c r="M31" s="10">
        <v>500</v>
      </c>
      <c r="N31" s="60">
        <v>100000000</v>
      </c>
      <c r="O31" s="10">
        <f t="shared" si="0"/>
        <v>8000</v>
      </c>
      <c r="P31" s="10">
        <f t="shared" si="1"/>
        <v>0.04</v>
      </c>
      <c r="Q31" s="10">
        <f t="shared" si="2"/>
        <v>800</v>
      </c>
      <c r="R31"/>
      <c r="S31" s="73">
        <v>17</v>
      </c>
      <c r="T31" s="73" t="s">
        <v>97</v>
      </c>
      <c r="V31" s="71">
        <v>1</v>
      </c>
      <c r="W31" s="64">
        <v>0</v>
      </c>
      <c r="X31" s="64">
        <v>0</v>
      </c>
      <c r="Y31" s="64">
        <v>0</v>
      </c>
      <c r="Z31" s="64">
        <v>0</v>
      </c>
      <c r="AA31" s="64">
        <f>W31*5+X31*3</f>
        <v>0</v>
      </c>
      <c r="AB31" s="64">
        <f>Y11+Y12*2+Y13*4</f>
        <v>7100000</v>
      </c>
      <c r="AC31" s="64">
        <f t="shared" ref="AC31:AC42" si="9">IF(AB31&gt;X31,1,0)</f>
        <v>1</v>
      </c>
    </row>
    <row r="32" spans="1:29">
      <c r="A32" s="52">
        <v>25</v>
      </c>
      <c r="B32" s="52">
        <v>4000000</v>
      </c>
      <c r="C32" s="52">
        <f>SUM(B$8:B32)</f>
        <v>50375000</v>
      </c>
      <c r="D32" s="52">
        <f t="shared" si="3"/>
        <v>50380000</v>
      </c>
      <c r="E32" s="52">
        <f t="shared" si="4"/>
        <v>8400833.33333333</v>
      </c>
      <c r="F32" s="52"/>
      <c r="G32" s="56">
        <v>20000</v>
      </c>
      <c r="H32" s="52">
        <v>300000</v>
      </c>
      <c r="I32" s="52"/>
      <c r="J32" s="59">
        <v>10</v>
      </c>
      <c r="K32" s="10">
        <v>1</v>
      </c>
      <c r="L32" s="10">
        <v>1</v>
      </c>
      <c r="M32" s="10">
        <v>500</v>
      </c>
      <c r="N32" s="60">
        <v>100000000</v>
      </c>
      <c r="O32" s="10">
        <f t="shared" si="0"/>
        <v>8400</v>
      </c>
      <c r="P32" s="10">
        <f t="shared" si="1"/>
        <v>0.042</v>
      </c>
      <c r="Q32" s="10">
        <f t="shared" si="2"/>
        <v>840</v>
      </c>
      <c r="R32"/>
      <c r="S32" s="73">
        <v>19</v>
      </c>
      <c r="T32" s="73" t="s">
        <v>98</v>
      </c>
      <c r="V32" s="65">
        <v>2</v>
      </c>
      <c r="W32" s="64">
        <v>25000</v>
      </c>
      <c r="X32" s="64">
        <v>25000</v>
      </c>
      <c r="Y32" s="65">
        <v>10000</v>
      </c>
      <c r="Z32" s="65">
        <v>0</v>
      </c>
      <c r="AA32" s="64">
        <f t="shared" ref="AA32:AA42" si="10">Y32*5+Z32*3</f>
        <v>50000</v>
      </c>
      <c r="AB32" s="65">
        <f t="shared" ref="AB32:AB42" si="11">AB31+AA32</f>
        <v>7150000</v>
      </c>
      <c r="AC32" s="64">
        <f t="shared" si="9"/>
        <v>1</v>
      </c>
    </row>
    <row r="33" spans="1:29">
      <c r="A33" s="52">
        <v>26</v>
      </c>
      <c r="B33" s="52">
        <v>4200000</v>
      </c>
      <c r="C33" s="52">
        <f>SUM(B$8:B33)</f>
        <v>54575000</v>
      </c>
      <c r="D33" s="52">
        <f t="shared" si="3"/>
        <v>54580000</v>
      </c>
      <c r="E33" s="52">
        <f t="shared" si="4"/>
        <v>9100833.33333333</v>
      </c>
      <c r="F33" s="52"/>
      <c r="G33" s="56">
        <v>20000</v>
      </c>
      <c r="H33" s="52">
        <v>300000</v>
      </c>
      <c r="I33" s="52"/>
      <c r="J33" s="59">
        <v>10</v>
      </c>
      <c r="K33" s="10">
        <v>1</v>
      </c>
      <c r="L33" s="10">
        <v>1</v>
      </c>
      <c r="M33" s="10">
        <v>500</v>
      </c>
      <c r="N33" s="60">
        <v>100000000</v>
      </c>
      <c r="O33" s="10">
        <f t="shared" si="0"/>
        <v>8800</v>
      </c>
      <c r="P33" s="10">
        <f t="shared" si="1"/>
        <v>0.044</v>
      </c>
      <c r="Q33" s="10">
        <f t="shared" si="2"/>
        <v>880</v>
      </c>
      <c r="R33"/>
      <c r="S33" s="73">
        <v>20</v>
      </c>
      <c r="T33" s="73" t="s">
        <v>99</v>
      </c>
      <c r="V33" s="65">
        <v>3</v>
      </c>
      <c r="W33" s="64">
        <v>50000</v>
      </c>
      <c r="X33" s="64">
        <v>75000</v>
      </c>
      <c r="Y33" s="65">
        <v>10000</v>
      </c>
      <c r="Z33" s="65">
        <v>0</v>
      </c>
      <c r="AA33" s="64">
        <f t="shared" si="10"/>
        <v>50000</v>
      </c>
      <c r="AB33" s="65">
        <f t="shared" si="11"/>
        <v>7200000</v>
      </c>
      <c r="AC33" s="64">
        <f t="shared" si="9"/>
        <v>1</v>
      </c>
    </row>
    <row r="34" spans="1:29">
      <c r="A34" s="52">
        <v>27</v>
      </c>
      <c r="B34" s="52">
        <v>4400000</v>
      </c>
      <c r="C34" s="52">
        <f>SUM(B$8:B34)</f>
        <v>58975000</v>
      </c>
      <c r="D34" s="52">
        <f t="shared" si="3"/>
        <v>58980000</v>
      </c>
      <c r="E34" s="52">
        <f t="shared" si="4"/>
        <v>9834166.66666667</v>
      </c>
      <c r="F34" s="52"/>
      <c r="G34" s="56">
        <v>20000</v>
      </c>
      <c r="H34" s="52">
        <v>300000</v>
      </c>
      <c r="I34" s="52"/>
      <c r="J34" s="59">
        <v>10</v>
      </c>
      <c r="K34" s="10">
        <v>1</v>
      </c>
      <c r="L34" s="10">
        <v>1</v>
      </c>
      <c r="M34" s="10">
        <v>500</v>
      </c>
      <c r="N34" s="60">
        <v>100000000</v>
      </c>
      <c r="O34" s="10">
        <f t="shared" si="0"/>
        <v>9200</v>
      </c>
      <c r="P34" s="10">
        <f t="shared" si="1"/>
        <v>0.046</v>
      </c>
      <c r="Q34" s="10">
        <f t="shared" si="2"/>
        <v>920</v>
      </c>
      <c r="R34"/>
      <c r="S34" s="73">
        <v>22</v>
      </c>
      <c r="T34" s="73" t="s">
        <v>100</v>
      </c>
      <c r="V34" s="64">
        <v>4</v>
      </c>
      <c r="W34" s="64">
        <v>150000</v>
      </c>
      <c r="X34" s="64">
        <v>225000</v>
      </c>
      <c r="Y34" s="64">
        <v>10000</v>
      </c>
      <c r="Z34" s="64">
        <v>0</v>
      </c>
      <c r="AA34" s="64">
        <f t="shared" si="10"/>
        <v>50000</v>
      </c>
      <c r="AB34" s="65">
        <f t="shared" si="11"/>
        <v>7250000</v>
      </c>
      <c r="AC34" s="64">
        <f t="shared" si="9"/>
        <v>1</v>
      </c>
    </row>
    <row r="35" spans="1:29">
      <c r="A35" s="52">
        <v>28</v>
      </c>
      <c r="B35" s="52">
        <v>4600000</v>
      </c>
      <c r="C35" s="52">
        <f>SUM(B$8:B35)</f>
        <v>63575000</v>
      </c>
      <c r="D35" s="52">
        <f t="shared" si="3"/>
        <v>63580000</v>
      </c>
      <c r="E35" s="52">
        <f t="shared" si="4"/>
        <v>10600833.3333333</v>
      </c>
      <c r="F35" s="52"/>
      <c r="G35" s="56">
        <v>20000</v>
      </c>
      <c r="H35" s="52">
        <v>300000</v>
      </c>
      <c r="I35" s="52"/>
      <c r="J35" s="59">
        <v>10</v>
      </c>
      <c r="K35" s="10">
        <v>1</v>
      </c>
      <c r="L35" s="10">
        <v>1</v>
      </c>
      <c r="M35" s="10">
        <v>500</v>
      </c>
      <c r="N35" s="60">
        <v>100000000</v>
      </c>
      <c r="O35" s="10">
        <f t="shared" si="0"/>
        <v>9600</v>
      </c>
      <c r="P35" s="10">
        <f t="shared" si="1"/>
        <v>0.048</v>
      </c>
      <c r="Q35" s="10">
        <f t="shared" si="2"/>
        <v>960</v>
      </c>
      <c r="R35"/>
      <c r="S35" s="73">
        <v>24</v>
      </c>
      <c r="T35" s="73" t="s">
        <v>101</v>
      </c>
      <c r="V35" s="64">
        <v>5</v>
      </c>
      <c r="W35" s="64">
        <v>450000</v>
      </c>
      <c r="X35" s="64">
        <v>675000</v>
      </c>
      <c r="Y35" s="64">
        <v>10000</v>
      </c>
      <c r="Z35" s="64">
        <v>0</v>
      </c>
      <c r="AA35" s="64">
        <f t="shared" si="10"/>
        <v>50000</v>
      </c>
      <c r="AB35" s="65">
        <f t="shared" si="11"/>
        <v>7300000</v>
      </c>
      <c r="AC35" s="64">
        <f t="shared" si="9"/>
        <v>1</v>
      </c>
    </row>
    <row r="36" spans="1:29">
      <c r="A36" s="52">
        <v>29</v>
      </c>
      <c r="B36" s="52">
        <v>4800000</v>
      </c>
      <c r="C36" s="52">
        <f>SUM(B$8:B36)</f>
        <v>68375000</v>
      </c>
      <c r="D36" s="52">
        <f t="shared" si="3"/>
        <v>68380000</v>
      </c>
      <c r="E36" s="52">
        <f t="shared" si="4"/>
        <v>11400833.3333333</v>
      </c>
      <c r="F36" s="52"/>
      <c r="G36" s="56">
        <v>20000</v>
      </c>
      <c r="H36" s="52">
        <v>300000</v>
      </c>
      <c r="I36" s="52"/>
      <c r="J36" s="59">
        <v>10</v>
      </c>
      <c r="K36" s="10">
        <v>1</v>
      </c>
      <c r="L36" s="10">
        <v>1</v>
      </c>
      <c r="M36" s="10">
        <v>500</v>
      </c>
      <c r="N36" s="60">
        <v>100000000</v>
      </c>
      <c r="O36" s="10">
        <f t="shared" si="0"/>
        <v>10000</v>
      </c>
      <c r="P36" s="10">
        <f t="shared" si="1"/>
        <v>0.05</v>
      </c>
      <c r="Q36" s="10">
        <f t="shared" si="2"/>
        <v>1000</v>
      </c>
      <c r="R36"/>
      <c r="S36" s="73">
        <v>26</v>
      </c>
      <c r="T36" s="73" t="s">
        <v>102</v>
      </c>
      <c r="V36" s="64">
        <v>6</v>
      </c>
      <c r="W36" s="64">
        <v>900000</v>
      </c>
      <c r="X36" s="64">
        <v>1575000</v>
      </c>
      <c r="Y36" s="64">
        <v>10000</v>
      </c>
      <c r="Z36" s="64">
        <v>0</v>
      </c>
      <c r="AA36" s="64">
        <f t="shared" si="10"/>
        <v>50000</v>
      </c>
      <c r="AB36" s="65">
        <f t="shared" si="11"/>
        <v>7350000</v>
      </c>
      <c r="AC36" s="64">
        <f t="shared" si="9"/>
        <v>1</v>
      </c>
    </row>
    <row r="37" spans="1:29">
      <c r="A37" s="52">
        <v>30</v>
      </c>
      <c r="B37" s="52">
        <v>5000000</v>
      </c>
      <c r="C37" s="52">
        <f>SUM(B$8:B37)</f>
        <v>73375000</v>
      </c>
      <c r="D37" s="52">
        <f t="shared" si="3"/>
        <v>73380000</v>
      </c>
      <c r="E37" s="52">
        <f t="shared" si="4"/>
        <v>12234166.6666667</v>
      </c>
      <c r="F37" s="52"/>
      <c r="G37" s="56">
        <v>20000</v>
      </c>
      <c r="H37" s="52">
        <v>300000</v>
      </c>
      <c r="I37" s="52"/>
      <c r="J37" s="59">
        <v>10</v>
      </c>
      <c r="K37" s="10">
        <v>1</v>
      </c>
      <c r="L37" s="10">
        <v>1</v>
      </c>
      <c r="M37" s="10">
        <v>500</v>
      </c>
      <c r="N37" s="60">
        <v>100000000</v>
      </c>
      <c r="O37" s="10">
        <f t="shared" si="0"/>
        <v>10800</v>
      </c>
      <c r="P37" s="10">
        <f t="shared" si="1"/>
        <v>0.054</v>
      </c>
      <c r="Q37" s="10">
        <f t="shared" si="2"/>
        <v>1080</v>
      </c>
      <c r="R37"/>
      <c r="S37" s="73">
        <v>28</v>
      </c>
      <c r="T37" s="73" t="s">
        <v>103</v>
      </c>
      <c r="V37" s="64">
        <v>7</v>
      </c>
      <c r="W37" s="64">
        <v>1800000</v>
      </c>
      <c r="X37" s="64">
        <v>3375000</v>
      </c>
      <c r="Y37" s="64">
        <v>10000</v>
      </c>
      <c r="Z37" s="64">
        <v>100000</v>
      </c>
      <c r="AA37" s="64">
        <f t="shared" si="10"/>
        <v>350000</v>
      </c>
      <c r="AB37" s="65">
        <f t="shared" si="11"/>
        <v>7700000</v>
      </c>
      <c r="AC37" s="64">
        <f t="shared" si="9"/>
        <v>1</v>
      </c>
    </row>
    <row r="38" spans="1:29">
      <c r="A38" s="52">
        <v>31</v>
      </c>
      <c r="B38" s="52">
        <v>5400000</v>
      </c>
      <c r="C38" s="52">
        <f>SUM(B$8:B38)</f>
        <v>78775000</v>
      </c>
      <c r="D38" s="52">
        <f t="shared" si="3"/>
        <v>78780000</v>
      </c>
      <c r="E38" s="52">
        <f t="shared" si="4"/>
        <v>13134166.6666667</v>
      </c>
      <c r="F38" s="52"/>
      <c r="G38" s="56">
        <v>25000</v>
      </c>
      <c r="H38" s="52">
        <v>450000</v>
      </c>
      <c r="I38" s="52"/>
      <c r="J38" s="59">
        <v>10</v>
      </c>
      <c r="K38" s="10">
        <v>1</v>
      </c>
      <c r="L38" s="10">
        <v>1</v>
      </c>
      <c r="M38" s="10">
        <v>500</v>
      </c>
      <c r="N38" s="60">
        <v>100000000</v>
      </c>
      <c r="O38" s="10">
        <f t="shared" si="0"/>
        <v>11600</v>
      </c>
      <c r="P38" s="10">
        <f t="shared" si="1"/>
        <v>0.058</v>
      </c>
      <c r="Q38" s="10">
        <f t="shared" si="2"/>
        <v>1160</v>
      </c>
      <c r="R38"/>
      <c r="S38" s="73">
        <v>30</v>
      </c>
      <c r="T38" s="73" t="s">
        <v>104</v>
      </c>
      <c r="V38" s="64">
        <v>8</v>
      </c>
      <c r="W38" s="64">
        <v>1850000</v>
      </c>
      <c r="X38" s="64">
        <v>5225000</v>
      </c>
      <c r="Y38" s="64">
        <v>10000</v>
      </c>
      <c r="Z38" s="64">
        <v>200000</v>
      </c>
      <c r="AA38" s="64">
        <f t="shared" si="10"/>
        <v>650000</v>
      </c>
      <c r="AB38" s="65">
        <f t="shared" si="11"/>
        <v>8350000</v>
      </c>
      <c r="AC38" s="64">
        <f t="shared" si="9"/>
        <v>1</v>
      </c>
    </row>
    <row r="39" spans="1:29">
      <c r="A39" s="52">
        <v>32</v>
      </c>
      <c r="B39" s="52">
        <v>5800000</v>
      </c>
      <c r="C39" s="52">
        <f>SUM(B$8:B39)</f>
        <v>84575000</v>
      </c>
      <c r="D39" s="52">
        <f t="shared" si="3"/>
        <v>84580000</v>
      </c>
      <c r="E39" s="52">
        <f t="shared" si="4"/>
        <v>14100833.3333333</v>
      </c>
      <c r="F39" s="52"/>
      <c r="G39" s="56">
        <v>25000</v>
      </c>
      <c r="H39" s="52">
        <v>450000</v>
      </c>
      <c r="I39" s="52"/>
      <c r="J39" s="59">
        <v>10</v>
      </c>
      <c r="K39" s="10">
        <v>1</v>
      </c>
      <c r="L39" s="10">
        <v>1</v>
      </c>
      <c r="M39" s="10">
        <v>500</v>
      </c>
      <c r="N39" s="60">
        <v>100000000</v>
      </c>
      <c r="O39" s="10">
        <f t="shared" si="0"/>
        <v>12400</v>
      </c>
      <c r="P39" s="10">
        <f t="shared" si="1"/>
        <v>0.062</v>
      </c>
      <c r="Q39" s="10">
        <f t="shared" si="2"/>
        <v>1240</v>
      </c>
      <c r="R39"/>
      <c r="S39" s="73">
        <v>33</v>
      </c>
      <c r="T39" s="73" t="s">
        <v>105</v>
      </c>
      <c r="V39" s="64">
        <v>9</v>
      </c>
      <c r="W39" s="64">
        <v>1900000</v>
      </c>
      <c r="X39" s="64">
        <v>7125000</v>
      </c>
      <c r="Y39" s="64">
        <v>10000</v>
      </c>
      <c r="Z39" s="64">
        <v>200000</v>
      </c>
      <c r="AA39" s="64">
        <f t="shared" si="10"/>
        <v>650000</v>
      </c>
      <c r="AB39" s="65">
        <f t="shared" si="11"/>
        <v>9000000</v>
      </c>
      <c r="AC39" s="64">
        <f t="shared" si="9"/>
        <v>1</v>
      </c>
    </row>
    <row r="40" spans="1:29">
      <c r="A40" s="52">
        <v>33</v>
      </c>
      <c r="B40" s="52">
        <v>6200000</v>
      </c>
      <c r="C40" s="52">
        <f>SUM(B$8:B40)</f>
        <v>90775000</v>
      </c>
      <c r="D40" s="52">
        <f t="shared" si="3"/>
        <v>90780000</v>
      </c>
      <c r="E40" s="52">
        <f t="shared" si="4"/>
        <v>15134166.6666667</v>
      </c>
      <c r="F40" s="52"/>
      <c r="G40" s="56">
        <v>25000</v>
      </c>
      <c r="H40" s="52">
        <v>450000</v>
      </c>
      <c r="I40" s="52"/>
      <c r="J40" s="59">
        <v>10</v>
      </c>
      <c r="K40" s="10">
        <v>1</v>
      </c>
      <c r="L40" s="10">
        <v>1</v>
      </c>
      <c r="M40" s="10">
        <v>500</v>
      </c>
      <c r="N40" s="60">
        <v>100000000</v>
      </c>
      <c r="O40" s="10">
        <f t="shared" si="0"/>
        <v>13200</v>
      </c>
      <c r="P40" s="10">
        <f t="shared" si="1"/>
        <v>0.066</v>
      </c>
      <c r="Q40" s="10">
        <f t="shared" si="2"/>
        <v>1320</v>
      </c>
      <c r="R40"/>
      <c r="S40" s="73">
        <v>36</v>
      </c>
      <c r="T40" s="73" t="s">
        <v>106</v>
      </c>
      <c r="V40" s="64">
        <v>10</v>
      </c>
      <c r="W40" s="64">
        <v>2000000</v>
      </c>
      <c r="X40" s="64">
        <v>9125000</v>
      </c>
      <c r="Y40" s="64">
        <v>10000</v>
      </c>
      <c r="Z40" s="64">
        <v>200000</v>
      </c>
      <c r="AA40" s="64">
        <f t="shared" si="10"/>
        <v>650000</v>
      </c>
      <c r="AB40" s="65">
        <f t="shared" si="11"/>
        <v>9650000</v>
      </c>
      <c r="AC40" s="64">
        <f t="shared" si="9"/>
        <v>1</v>
      </c>
    </row>
    <row r="41" spans="1:29">
      <c r="A41" s="52">
        <v>34</v>
      </c>
      <c r="B41" s="52">
        <v>6600000</v>
      </c>
      <c r="C41" s="52">
        <f>SUM(B$8:B41)</f>
        <v>97375000</v>
      </c>
      <c r="D41" s="52">
        <f t="shared" si="3"/>
        <v>97380000</v>
      </c>
      <c r="E41" s="52">
        <f t="shared" si="4"/>
        <v>16234166.6666667</v>
      </c>
      <c r="F41" s="52"/>
      <c r="G41" s="56">
        <v>25000</v>
      </c>
      <c r="H41" s="52">
        <v>450000</v>
      </c>
      <c r="I41" s="52"/>
      <c r="J41" s="59">
        <v>10</v>
      </c>
      <c r="K41" s="10">
        <v>1</v>
      </c>
      <c r="L41" s="10">
        <v>1</v>
      </c>
      <c r="M41" s="10">
        <v>500</v>
      </c>
      <c r="N41" s="60">
        <v>100000000</v>
      </c>
      <c r="O41" s="10">
        <f t="shared" si="0"/>
        <v>14000</v>
      </c>
      <c r="P41" s="10">
        <f t="shared" si="1"/>
        <v>0.07</v>
      </c>
      <c r="Q41" s="10">
        <f t="shared" si="2"/>
        <v>1400</v>
      </c>
      <c r="R41"/>
      <c r="S41" s="73">
        <v>39</v>
      </c>
      <c r="T41" s="73" t="s">
        <v>107</v>
      </c>
      <c r="V41" s="64">
        <v>11</v>
      </c>
      <c r="W41" s="64">
        <v>2050000</v>
      </c>
      <c r="X41" s="64">
        <v>11175000</v>
      </c>
      <c r="Y41" s="64">
        <v>15000</v>
      </c>
      <c r="Z41" s="64">
        <v>200000</v>
      </c>
      <c r="AA41" s="64">
        <f t="shared" si="10"/>
        <v>675000</v>
      </c>
      <c r="AB41" s="65">
        <f t="shared" si="11"/>
        <v>10325000</v>
      </c>
      <c r="AC41" s="64">
        <f t="shared" si="9"/>
        <v>0</v>
      </c>
    </row>
    <row r="42" spans="1:29">
      <c r="A42" s="52">
        <v>35</v>
      </c>
      <c r="B42" s="52">
        <v>7000000</v>
      </c>
      <c r="C42" s="52">
        <f>SUM(B$8:B42)</f>
        <v>104375000</v>
      </c>
      <c r="D42" s="52">
        <f t="shared" si="3"/>
        <v>104380000</v>
      </c>
      <c r="E42" s="52">
        <f t="shared" si="4"/>
        <v>17400833.3333333</v>
      </c>
      <c r="F42" s="52"/>
      <c r="G42" s="56">
        <v>25000</v>
      </c>
      <c r="H42" s="52">
        <v>450000</v>
      </c>
      <c r="I42" s="52"/>
      <c r="J42" s="59">
        <v>10</v>
      </c>
      <c r="K42" s="10">
        <v>1</v>
      </c>
      <c r="L42" s="10">
        <v>1</v>
      </c>
      <c r="M42" s="10">
        <v>500</v>
      </c>
      <c r="N42" s="60">
        <v>100000000</v>
      </c>
      <c r="O42" s="10">
        <f t="shared" si="0"/>
        <v>14800</v>
      </c>
      <c r="P42" s="10">
        <f t="shared" si="1"/>
        <v>0.074</v>
      </c>
      <c r="Q42" s="10">
        <f t="shared" si="2"/>
        <v>1480</v>
      </c>
      <c r="R42"/>
      <c r="S42" s="73">
        <v>42</v>
      </c>
      <c r="T42" s="73" t="s">
        <v>108</v>
      </c>
      <c r="V42" s="64">
        <v>12</v>
      </c>
      <c r="W42" s="64">
        <v>2100000</v>
      </c>
      <c r="X42" s="64">
        <v>13275000</v>
      </c>
      <c r="Y42" s="64">
        <v>15000</v>
      </c>
      <c r="Z42" s="64">
        <v>200000</v>
      </c>
      <c r="AA42" s="64">
        <f t="shared" si="10"/>
        <v>675000</v>
      </c>
      <c r="AB42" s="65">
        <f t="shared" si="11"/>
        <v>11000000</v>
      </c>
      <c r="AC42" s="64">
        <f t="shared" si="9"/>
        <v>0</v>
      </c>
    </row>
    <row r="43" spans="1:29">
      <c r="A43" s="52">
        <v>36</v>
      </c>
      <c r="B43" s="52">
        <v>7400000</v>
      </c>
      <c r="C43" s="52">
        <f>SUM(B$8:B43)</f>
        <v>111775000</v>
      </c>
      <c r="D43" s="52">
        <f t="shared" si="3"/>
        <v>111780000</v>
      </c>
      <c r="E43" s="52">
        <f t="shared" si="4"/>
        <v>18634166.6666667</v>
      </c>
      <c r="F43" s="52"/>
      <c r="G43" s="56">
        <v>25000</v>
      </c>
      <c r="H43" s="52">
        <v>450000</v>
      </c>
      <c r="I43" s="52"/>
      <c r="J43" s="59">
        <v>10</v>
      </c>
      <c r="K43" s="10">
        <v>1</v>
      </c>
      <c r="L43" s="10">
        <v>1</v>
      </c>
      <c r="M43" s="10">
        <v>500</v>
      </c>
      <c r="N43" s="60">
        <v>100000000</v>
      </c>
      <c r="O43" s="10">
        <f t="shared" si="0"/>
        <v>15600</v>
      </c>
      <c r="P43" s="10">
        <f t="shared" si="1"/>
        <v>0.078</v>
      </c>
      <c r="Q43" s="10">
        <f t="shared" si="2"/>
        <v>1560</v>
      </c>
      <c r="R43"/>
      <c r="S43" s="64" t="s">
        <v>192</v>
      </c>
      <c r="T43" s="64" t="s">
        <v>192</v>
      </c>
      <c r="V43" s="69" t="s">
        <v>193</v>
      </c>
      <c r="W43" s="63"/>
      <c r="X43" s="63"/>
      <c r="Y43" s="63"/>
      <c r="Z43" s="63"/>
      <c r="AA43" s="63"/>
      <c r="AB43" s="63"/>
      <c r="AC43" s="63"/>
    </row>
    <row r="44" spans="1:29">
      <c r="A44" s="52">
        <v>37</v>
      </c>
      <c r="B44" s="52">
        <v>7800000</v>
      </c>
      <c r="C44" s="52">
        <f>SUM(B$8:B44)</f>
        <v>119575000</v>
      </c>
      <c r="D44" s="52">
        <f t="shared" si="3"/>
        <v>119580000</v>
      </c>
      <c r="E44" s="52">
        <f t="shared" si="4"/>
        <v>19934166.6666667</v>
      </c>
      <c r="F44" s="52"/>
      <c r="G44" s="56">
        <v>25000</v>
      </c>
      <c r="H44" s="52">
        <v>450000</v>
      </c>
      <c r="I44" s="52"/>
      <c r="J44" s="59">
        <v>10</v>
      </c>
      <c r="K44" s="10">
        <v>1</v>
      </c>
      <c r="L44" s="10">
        <v>1</v>
      </c>
      <c r="M44" s="10">
        <v>500</v>
      </c>
      <c r="N44" s="60">
        <v>100000000</v>
      </c>
      <c r="O44" s="10">
        <f t="shared" si="0"/>
        <v>16400</v>
      </c>
      <c r="P44" s="10">
        <f t="shared" si="1"/>
        <v>0.082</v>
      </c>
      <c r="Q44" s="10">
        <f t="shared" si="2"/>
        <v>1640</v>
      </c>
      <c r="R44"/>
      <c r="S44"/>
      <c r="T44"/>
      <c r="V44" s="71" t="s">
        <v>78</v>
      </c>
      <c r="W44" s="64" t="s">
        <v>149</v>
      </c>
      <c r="X44" s="64" t="s">
        <v>150</v>
      </c>
      <c r="Y44" s="64" t="s">
        <v>183</v>
      </c>
      <c r="Z44" s="64" t="s">
        <v>168</v>
      </c>
      <c r="AA44" s="64" t="s">
        <v>184</v>
      </c>
      <c r="AB44" s="64" t="s">
        <v>185</v>
      </c>
      <c r="AC44" s="64" t="s">
        <v>186</v>
      </c>
    </row>
    <row r="45" spans="1:29">
      <c r="A45" s="52">
        <v>38</v>
      </c>
      <c r="B45" s="52">
        <v>8200000</v>
      </c>
      <c r="C45" s="52">
        <f>SUM(B$8:B45)</f>
        <v>127775000</v>
      </c>
      <c r="D45" s="52">
        <f t="shared" si="3"/>
        <v>127780000</v>
      </c>
      <c r="E45" s="52">
        <f t="shared" si="4"/>
        <v>21300833.3333333</v>
      </c>
      <c r="F45" s="52"/>
      <c r="G45" s="56">
        <v>25000</v>
      </c>
      <c r="H45" s="52">
        <v>450000</v>
      </c>
      <c r="I45" s="52"/>
      <c r="J45" s="59">
        <v>10</v>
      </c>
      <c r="K45" s="10">
        <v>1</v>
      </c>
      <c r="L45" s="10">
        <v>1</v>
      </c>
      <c r="M45" s="10">
        <v>500</v>
      </c>
      <c r="N45" s="60">
        <v>100000000</v>
      </c>
      <c r="O45" s="10">
        <f t="shared" si="0"/>
        <v>17200</v>
      </c>
      <c r="P45" s="10">
        <f t="shared" si="1"/>
        <v>0.086</v>
      </c>
      <c r="Q45" s="10">
        <f t="shared" si="2"/>
        <v>1720</v>
      </c>
      <c r="S45"/>
      <c r="T45"/>
      <c r="V45" s="71">
        <v>1</v>
      </c>
      <c r="W45" s="64">
        <v>0</v>
      </c>
      <c r="X45" s="64">
        <v>0</v>
      </c>
      <c r="Y45" s="64">
        <v>0</v>
      </c>
      <c r="Z45" s="64">
        <v>0</v>
      </c>
      <c r="AA45" s="64">
        <f>W45*5+X45*3</f>
        <v>0</v>
      </c>
      <c r="AB45" s="64">
        <f>Y11+Y12*3+Y13*6</f>
        <v>9950000</v>
      </c>
      <c r="AC45" s="64">
        <f t="shared" ref="AC45:AC57" si="12">IF(AB45&gt;X45,1,0)</f>
        <v>1</v>
      </c>
    </row>
    <row r="46" spans="1:29">
      <c r="A46" s="52">
        <v>39</v>
      </c>
      <c r="B46" s="52">
        <v>8600000</v>
      </c>
      <c r="C46" s="52">
        <f>SUM(B$8:B46)</f>
        <v>136375000</v>
      </c>
      <c r="D46" s="52">
        <f t="shared" si="3"/>
        <v>136380000</v>
      </c>
      <c r="E46" s="52">
        <f t="shared" si="4"/>
        <v>22734166.6666667</v>
      </c>
      <c r="F46" s="52"/>
      <c r="G46" s="56">
        <v>25000</v>
      </c>
      <c r="H46" s="52">
        <v>450000</v>
      </c>
      <c r="I46" s="52"/>
      <c r="J46" s="59">
        <v>10</v>
      </c>
      <c r="K46" s="10">
        <v>1</v>
      </c>
      <c r="L46" s="10">
        <v>1</v>
      </c>
      <c r="M46" s="10">
        <v>500</v>
      </c>
      <c r="N46" s="60">
        <v>100000000</v>
      </c>
      <c r="O46" s="10">
        <f t="shared" si="0"/>
        <v>18000</v>
      </c>
      <c r="P46" s="10">
        <f t="shared" si="1"/>
        <v>0.09</v>
      </c>
      <c r="Q46" s="10">
        <f t="shared" si="2"/>
        <v>1800</v>
      </c>
      <c r="S46"/>
      <c r="T46"/>
      <c r="V46" s="65">
        <v>2</v>
      </c>
      <c r="W46" s="64">
        <v>25000</v>
      </c>
      <c r="X46" s="64">
        <v>25000</v>
      </c>
      <c r="Y46" s="65">
        <v>10000</v>
      </c>
      <c r="Z46" s="65">
        <v>0</v>
      </c>
      <c r="AA46" s="64">
        <f t="shared" ref="AA46:AA57" si="13">Y46*5+Z46*3</f>
        <v>50000</v>
      </c>
      <c r="AB46" s="65">
        <f t="shared" ref="AB46:AB57" si="14">AB45+AA46</f>
        <v>10000000</v>
      </c>
      <c r="AC46" s="64">
        <f t="shared" si="12"/>
        <v>1</v>
      </c>
    </row>
    <row r="47" spans="1:29">
      <c r="A47" s="52">
        <v>40</v>
      </c>
      <c r="B47" s="52">
        <v>9000000</v>
      </c>
      <c r="C47" s="52">
        <f>SUM(B$8:B47)</f>
        <v>145375000</v>
      </c>
      <c r="D47" s="52">
        <f t="shared" si="3"/>
        <v>145380000</v>
      </c>
      <c r="E47" s="52">
        <f t="shared" si="4"/>
        <v>24234166.6666667</v>
      </c>
      <c r="F47" s="52"/>
      <c r="G47" s="56">
        <v>25000</v>
      </c>
      <c r="H47" s="52">
        <v>450000</v>
      </c>
      <c r="I47" s="52"/>
      <c r="J47" s="59">
        <v>10</v>
      </c>
      <c r="K47" s="10">
        <v>1</v>
      </c>
      <c r="L47" s="10">
        <v>1</v>
      </c>
      <c r="M47" s="10">
        <v>500</v>
      </c>
      <c r="N47" s="60">
        <v>100000000</v>
      </c>
      <c r="O47" s="10">
        <f t="shared" si="0"/>
        <v>19600</v>
      </c>
      <c r="P47" s="10">
        <f t="shared" si="1"/>
        <v>0.098</v>
      </c>
      <c r="Q47" s="10">
        <f t="shared" si="2"/>
        <v>1960</v>
      </c>
      <c r="V47" s="65">
        <v>3</v>
      </c>
      <c r="W47" s="64">
        <v>50000</v>
      </c>
      <c r="X47" s="64">
        <v>75000</v>
      </c>
      <c r="Y47" s="65">
        <v>10000</v>
      </c>
      <c r="Z47" s="65">
        <v>0</v>
      </c>
      <c r="AA47" s="64">
        <f t="shared" si="13"/>
        <v>50000</v>
      </c>
      <c r="AB47" s="65">
        <f t="shared" si="14"/>
        <v>10050000</v>
      </c>
      <c r="AC47" s="64">
        <f t="shared" si="12"/>
        <v>1</v>
      </c>
    </row>
    <row r="48" spans="1:29">
      <c r="A48" s="52">
        <v>41</v>
      </c>
      <c r="B48" s="52">
        <v>9800000</v>
      </c>
      <c r="C48" s="52">
        <f>SUM(B$8:B48)</f>
        <v>155175000</v>
      </c>
      <c r="D48" s="52">
        <f t="shared" si="3"/>
        <v>155180000</v>
      </c>
      <c r="E48" s="52">
        <f t="shared" si="4"/>
        <v>25867500</v>
      </c>
      <c r="F48" s="52"/>
      <c r="G48" s="56">
        <v>30000</v>
      </c>
      <c r="H48" s="52">
        <v>600000</v>
      </c>
      <c r="I48" s="52"/>
      <c r="J48" s="59">
        <v>10</v>
      </c>
      <c r="K48" s="10">
        <v>1</v>
      </c>
      <c r="L48" s="10">
        <v>1</v>
      </c>
      <c r="M48" s="10">
        <v>500</v>
      </c>
      <c r="N48" s="60">
        <v>100000000</v>
      </c>
      <c r="O48" s="10">
        <f t="shared" si="0"/>
        <v>21200</v>
      </c>
      <c r="P48" s="10">
        <f t="shared" si="1"/>
        <v>0.106</v>
      </c>
      <c r="Q48" s="10">
        <f t="shared" si="2"/>
        <v>2120</v>
      </c>
      <c r="V48" s="64">
        <v>4</v>
      </c>
      <c r="W48" s="64">
        <v>150000</v>
      </c>
      <c r="X48" s="64">
        <v>225000</v>
      </c>
      <c r="Y48" s="64">
        <v>10000</v>
      </c>
      <c r="Z48" s="64">
        <v>0</v>
      </c>
      <c r="AA48" s="64">
        <f t="shared" si="13"/>
        <v>50000</v>
      </c>
      <c r="AB48" s="65">
        <f t="shared" si="14"/>
        <v>10100000</v>
      </c>
      <c r="AC48" s="64">
        <f t="shared" si="12"/>
        <v>1</v>
      </c>
    </row>
    <row r="49" spans="1:29">
      <c r="A49" s="52">
        <v>42</v>
      </c>
      <c r="B49" s="52">
        <v>10600000</v>
      </c>
      <c r="C49" s="52">
        <f>SUM(B$8:B49)</f>
        <v>165775000</v>
      </c>
      <c r="D49" s="52">
        <f t="shared" si="3"/>
        <v>165780000</v>
      </c>
      <c r="E49" s="52">
        <f t="shared" si="4"/>
        <v>27634166.6666667</v>
      </c>
      <c r="F49" s="52"/>
      <c r="G49" s="56">
        <v>30000</v>
      </c>
      <c r="H49" s="52">
        <v>600000</v>
      </c>
      <c r="I49" s="52"/>
      <c r="J49" s="59">
        <v>10</v>
      </c>
      <c r="K49" s="10">
        <v>1</v>
      </c>
      <c r="L49" s="10">
        <v>1</v>
      </c>
      <c r="M49" s="10">
        <v>500</v>
      </c>
      <c r="N49" s="60">
        <v>100000000</v>
      </c>
      <c r="O49" s="10">
        <f t="shared" si="0"/>
        <v>22800</v>
      </c>
      <c r="P49" s="10">
        <f t="shared" si="1"/>
        <v>0.114</v>
      </c>
      <c r="Q49" s="10">
        <f t="shared" si="2"/>
        <v>2280</v>
      </c>
      <c r="V49" s="64">
        <v>5</v>
      </c>
      <c r="W49" s="64">
        <v>450000</v>
      </c>
      <c r="X49" s="64">
        <v>675000</v>
      </c>
      <c r="Y49" s="64">
        <v>10000</v>
      </c>
      <c r="Z49" s="64">
        <v>0</v>
      </c>
      <c r="AA49" s="64">
        <f t="shared" si="13"/>
        <v>50000</v>
      </c>
      <c r="AB49" s="65">
        <f t="shared" si="14"/>
        <v>10150000</v>
      </c>
      <c r="AC49" s="64">
        <f t="shared" si="12"/>
        <v>1</v>
      </c>
    </row>
    <row r="50" spans="1:29">
      <c r="A50" s="52">
        <v>43</v>
      </c>
      <c r="B50" s="52">
        <v>11400000</v>
      </c>
      <c r="C50" s="52">
        <f>SUM(B$8:B50)</f>
        <v>177175000</v>
      </c>
      <c r="D50" s="52">
        <f t="shared" si="3"/>
        <v>177180000</v>
      </c>
      <c r="E50" s="52">
        <f t="shared" si="4"/>
        <v>29534166.6666667</v>
      </c>
      <c r="F50" s="52"/>
      <c r="G50" s="56">
        <v>30000</v>
      </c>
      <c r="H50" s="52">
        <v>600000</v>
      </c>
      <c r="I50" s="52"/>
      <c r="J50" s="59">
        <v>10</v>
      </c>
      <c r="K50" s="10">
        <v>1</v>
      </c>
      <c r="L50" s="10">
        <v>1</v>
      </c>
      <c r="M50" s="10">
        <v>500</v>
      </c>
      <c r="N50" s="60">
        <v>100000000</v>
      </c>
      <c r="O50" s="10">
        <f t="shared" si="0"/>
        <v>24400</v>
      </c>
      <c r="P50" s="10">
        <f t="shared" si="1"/>
        <v>0.122</v>
      </c>
      <c r="Q50" s="10">
        <f t="shared" si="2"/>
        <v>2440</v>
      </c>
      <c r="V50" s="64">
        <v>6</v>
      </c>
      <c r="W50" s="64">
        <v>900000</v>
      </c>
      <c r="X50" s="64">
        <v>1575000</v>
      </c>
      <c r="Y50" s="64">
        <v>10000</v>
      </c>
      <c r="Z50" s="64">
        <v>0</v>
      </c>
      <c r="AA50" s="64">
        <f t="shared" si="13"/>
        <v>50000</v>
      </c>
      <c r="AB50" s="65">
        <f t="shared" si="14"/>
        <v>10200000</v>
      </c>
      <c r="AC50" s="64">
        <f t="shared" si="12"/>
        <v>1</v>
      </c>
    </row>
    <row r="51" spans="1:29">
      <c r="A51" s="52">
        <v>44</v>
      </c>
      <c r="B51" s="52">
        <v>12200000</v>
      </c>
      <c r="C51" s="52">
        <f>SUM(B$8:B51)</f>
        <v>189375000</v>
      </c>
      <c r="D51" s="52">
        <f t="shared" si="3"/>
        <v>189380000</v>
      </c>
      <c r="E51" s="52">
        <f t="shared" si="4"/>
        <v>31567500</v>
      </c>
      <c r="F51" s="52"/>
      <c r="G51" s="56">
        <v>30000</v>
      </c>
      <c r="H51" s="52">
        <v>600000</v>
      </c>
      <c r="I51" s="52"/>
      <c r="J51" s="59">
        <v>10</v>
      </c>
      <c r="K51" s="10">
        <v>1</v>
      </c>
      <c r="L51" s="10">
        <v>1</v>
      </c>
      <c r="M51" s="10">
        <v>500</v>
      </c>
      <c r="N51" s="60">
        <v>100000000</v>
      </c>
      <c r="O51" s="10">
        <f t="shared" si="0"/>
        <v>26000</v>
      </c>
      <c r="P51" s="10">
        <f t="shared" si="1"/>
        <v>0.13</v>
      </c>
      <c r="Q51" s="10">
        <f t="shared" si="2"/>
        <v>2600</v>
      </c>
      <c r="V51" s="64">
        <v>7</v>
      </c>
      <c r="W51" s="64">
        <v>1800000</v>
      </c>
      <c r="X51" s="64">
        <v>3375000</v>
      </c>
      <c r="Y51" s="64">
        <v>10000</v>
      </c>
      <c r="Z51" s="64">
        <v>100000</v>
      </c>
      <c r="AA51" s="64">
        <f t="shared" si="13"/>
        <v>350000</v>
      </c>
      <c r="AB51" s="65">
        <f t="shared" si="14"/>
        <v>10550000</v>
      </c>
      <c r="AC51" s="64">
        <f t="shared" si="12"/>
        <v>1</v>
      </c>
    </row>
    <row r="52" spans="1:29">
      <c r="A52" s="52">
        <v>45</v>
      </c>
      <c r="B52" s="52">
        <v>13000000</v>
      </c>
      <c r="C52" s="52">
        <f>SUM(B$8:B52)</f>
        <v>202375000</v>
      </c>
      <c r="D52" s="52">
        <f t="shared" si="3"/>
        <v>202380000</v>
      </c>
      <c r="E52" s="52">
        <f t="shared" si="4"/>
        <v>33734166.6666667</v>
      </c>
      <c r="F52" s="52"/>
      <c r="G52" s="56">
        <v>30000</v>
      </c>
      <c r="H52" s="52">
        <v>600000</v>
      </c>
      <c r="I52" s="52"/>
      <c r="J52" s="59">
        <v>10</v>
      </c>
      <c r="K52" s="10">
        <v>1</v>
      </c>
      <c r="L52" s="10">
        <v>1</v>
      </c>
      <c r="M52" s="10">
        <v>500</v>
      </c>
      <c r="N52" s="60">
        <v>100000000</v>
      </c>
      <c r="O52" s="10">
        <f t="shared" si="0"/>
        <v>27600</v>
      </c>
      <c r="P52" s="10">
        <f t="shared" si="1"/>
        <v>0.138</v>
      </c>
      <c r="Q52" s="10">
        <f t="shared" si="2"/>
        <v>2760</v>
      </c>
      <c r="V52" s="64">
        <v>8</v>
      </c>
      <c r="W52" s="64">
        <v>1850000</v>
      </c>
      <c r="X52" s="64">
        <v>5225000</v>
      </c>
      <c r="Y52" s="64">
        <v>10000</v>
      </c>
      <c r="Z52" s="64">
        <v>200000</v>
      </c>
      <c r="AA52" s="64">
        <f t="shared" si="13"/>
        <v>650000</v>
      </c>
      <c r="AB52" s="65">
        <f t="shared" si="14"/>
        <v>11200000</v>
      </c>
      <c r="AC52" s="64">
        <f t="shared" si="12"/>
        <v>1</v>
      </c>
    </row>
    <row r="53" spans="1:29">
      <c r="A53" s="52">
        <v>46</v>
      </c>
      <c r="B53" s="52">
        <v>13800000</v>
      </c>
      <c r="C53" s="52">
        <f>SUM(B$8:B53)</f>
        <v>216175000</v>
      </c>
      <c r="D53" s="52">
        <f t="shared" si="3"/>
        <v>216180000</v>
      </c>
      <c r="E53" s="52">
        <f t="shared" si="4"/>
        <v>36034166.6666667</v>
      </c>
      <c r="F53" s="52"/>
      <c r="G53" s="56">
        <v>30000</v>
      </c>
      <c r="H53" s="52">
        <v>600000</v>
      </c>
      <c r="I53" s="52"/>
      <c r="J53" s="59">
        <v>10</v>
      </c>
      <c r="K53" s="10">
        <v>1</v>
      </c>
      <c r="L53" s="10">
        <v>1</v>
      </c>
      <c r="M53" s="10">
        <v>500</v>
      </c>
      <c r="N53" s="60">
        <v>100000000</v>
      </c>
      <c r="O53" s="10">
        <f t="shared" si="0"/>
        <v>29200</v>
      </c>
      <c r="P53" s="10">
        <f t="shared" si="1"/>
        <v>0.146</v>
      </c>
      <c r="Q53" s="10">
        <f t="shared" si="2"/>
        <v>2920</v>
      </c>
      <c r="V53" s="64">
        <v>9</v>
      </c>
      <c r="W53" s="64">
        <v>1900000</v>
      </c>
      <c r="X53" s="64">
        <v>7125000</v>
      </c>
      <c r="Y53" s="64">
        <v>10000</v>
      </c>
      <c r="Z53" s="64">
        <v>200000</v>
      </c>
      <c r="AA53" s="64">
        <f t="shared" si="13"/>
        <v>650000</v>
      </c>
      <c r="AB53" s="65">
        <f t="shared" si="14"/>
        <v>11850000</v>
      </c>
      <c r="AC53" s="64">
        <f t="shared" si="12"/>
        <v>1</v>
      </c>
    </row>
    <row r="54" spans="1:29">
      <c r="A54" s="52">
        <v>47</v>
      </c>
      <c r="B54" s="52">
        <v>14600000</v>
      </c>
      <c r="C54" s="52">
        <f>SUM(B$8:B54)</f>
        <v>230775000</v>
      </c>
      <c r="D54" s="52">
        <f t="shared" si="3"/>
        <v>230780000</v>
      </c>
      <c r="E54" s="52">
        <f t="shared" si="4"/>
        <v>38467500</v>
      </c>
      <c r="F54" s="52"/>
      <c r="G54" s="56">
        <v>30000</v>
      </c>
      <c r="H54" s="52">
        <v>600000</v>
      </c>
      <c r="I54" s="52"/>
      <c r="J54" s="59">
        <v>10</v>
      </c>
      <c r="K54" s="10">
        <v>1</v>
      </c>
      <c r="L54" s="10">
        <v>1</v>
      </c>
      <c r="M54" s="10">
        <v>500</v>
      </c>
      <c r="N54" s="60">
        <v>100000000</v>
      </c>
      <c r="O54" s="10">
        <f t="shared" si="0"/>
        <v>30800</v>
      </c>
      <c r="P54" s="10">
        <f t="shared" si="1"/>
        <v>0.154</v>
      </c>
      <c r="Q54" s="10">
        <f t="shared" si="2"/>
        <v>3080</v>
      </c>
      <c r="V54" s="64">
        <v>10</v>
      </c>
      <c r="W54" s="64">
        <v>2000000</v>
      </c>
      <c r="X54" s="64">
        <v>9125000</v>
      </c>
      <c r="Y54" s="64">
        <v>10000</v>
      </c>
      <c r="Z54" s="64">
        <v>200000</v>
      </c>
      <c r="AA54" s="64">
        <f t="shared" si="13"/>
        <v>650000</v>
      </c>
      <c r="AB54" s="65">
        <f t="shared" si="14"/>
        <v>12500000</v>
      </c>
      <c r="AC54" s="64">
        <f t="shared" si="12"/>
        <v>1</v>
      </c>
    </row>
    <row r="55" spans="1:29">
      <c r="A55" s="52">
        <v>48</v>
      </c>
      <c r="B55" s="52">
        <v>15400000</v>
      </c>
      <c r="C55" s="52">
        <f>SUM(B$8:B55)</f>
        <v>246175000</v>
      </c>
      <c r="D55" s="52">
        <f t="shared" si="3"/>
        <v>246180000</v>
      </c>
      <c r="E55" s="52">
        <f t="shared" si="4"/>
        <v>41034166.6666667</v>
      </c>
      <c r="F55" s="52"/>
      <c r="G55" s="56">
        <v>30000</v>
      </c>
      <c r="H55" s="52">
        <v>600000</v>
      </c>
      <c r="I55" s="52"/>
      <c r="J55" s="59">
        <v>10</v>
      </c>
      <c r="K55" s="10">
        <v>1</v>
      </c>
      <c r="L55" s="10">
        <v>1</v>
      </c>
      <c r="M55" s="10">
        <v>500</v>
      </c>
      <c r="N55" s="60">
        <v>100000000</v>
      </c>
      <c r="O55" s="10">
        <f t="shared" si="0"/>
        <v>32400</v>
      </c>
      <c r="P55" s="10">
        <f t="shared" si="1"/>
        <v>0.162</v>
      </c>
      <c r="Q55" s="10">
        <f t="shared" si="2"/>
        <v>3240</v>
      </c>
      <c r="V55" s="64">
        <v>11</v>
      </c>
      <c r="W55" s="64">
        <v>2050000</v>
      </c>
      <c r="X55" s="64">
        <v>11175000</v>
      </c>
      <c r="Y55" s="64">
        <v>15000</v>
      </c>
      <c r="Z55" s="64">
        <v>200000</v>
      </c>
      <c r="AA55" s="64">
        <f t="shared" si="13"/>
        <v>675000</v>
      </c>
      <c r="AB55" s="65">
        <f t="shared" si="14"/>
        <v>13175000</v>
      </c>
      <c r="AC55" s="64">
        <f t="shared" si="12"/>
        <v>1</v>
      </c>
    </row>
    <row r="56" spans="1:29">
      <c r="A56" s="52">
        <v>49</v>
      </c>
      <c r="B56" s="52">
        <v>16200000</v>
      </c>
      <c r="C56" s="52">
        <f>SUM(B$8:B56)</f>
        <v>262375000</v>
      </c>
      <c r="D56" s="52">
        <f t="shared" si="3"/>
        <v>262380000</v>
      </c>
      <c r="E56" s="52">
        <f t="shared" si="4"/>
        <v>43734166.6666667</v>
      </c>
      <c r="F56" s="52"/>
      <c r="G56" s="56">
        <v>30000</v>
      </c>
      <c r="H56" s="52">
        <v>600000</v>
      </c>
      <c r="I56" s="52"/>
      <c r="J56" s="59">
        <v>10</v>
      </c>
      <c r="K56" s="10">
        <v>1</v>
      </c>
      <c r="L56" s="10">
        <v>1</v>
      </c>
      <c r="M56" s="10">
        <v>500</v>
      </c>
      <c r="N56" s="60">
        <v>100000000</v>
      </c>
      <c r="O56" s="10">
        <f t="shared" si="0"/>
        <v>34000</v>
      </c>
      <c r="P56" s="10">
        <f t="shared" si="1"/>
        <v>0.17</v>
      </c>
      <c r="Q56" s="10">
        <f t="shared" si="2"/>
        <v>3400</v>
      </c>
      <c r="V56" s="64">
        <v>12</v>
      </c>
      <c r="W56" s="64">
        <v>2100000</v>
      </c>
      <c r="X56" s="64">
        <v>13275000</v>
      </c>
      <c r="Y56" s="64">
        <v>15000</v>
      </c>
      <c r="Z56" s="64">
        <v>200000</v>
      </c>
      <c r="AA56" s="64">
        <f t="shared" si="13"/>
        <v>675000</v>
      </c>
      <c r="AB56" s="65">
        <f t="shared" si="14"/>
        <v>13850000</v>
      </c>
      <c r="AC56" s="64">
        <f t="shared" si="12"/>
        <v>1</v>
      </c>
    </row>
    <row r="57" spans="1:29">
      <c r="A57" s="52">
        <v>50</v>
      </c>
      <c r="B57" s="52">
        <v>17000000</v>
      </c>
      <c r="C57" s="52">
        <f>SUM(B$8:B57)</f>
        <v>279375000</v>
      </c>
      <c r="D57" s="52">
        <f t="shared" si="3"/>
        <v>279380000</v>
      </c>
      <c r="E57" s="52">
        <f t="shared" si="4"/>
        <v>46567500</v>
      </c>
      <c r="F57" s="52"/>
      <c r="G57" s="56">
        <v>30000</v>
      </c>
      <c r="H57" s="52">
        <v>600000</v>
      </c>
      <c r="I57" s="52"/>
      <c r="J57" s="59">
        <v>10</v>
      </c>
      <c r="K57" s="10">
        <v>1</v>
      </c>
      <c r="L57" s="10">
        <v>1</v>
      </c>
      <c r="M57" s="10">
        <v>500</v>
      </c>
      <c r="N57" s="60">
        <v>100000000</v>
      </c>
      <c r="O57" s="10">
        <f t="shared" si="0"/>
        <v>36400</v>
      </c>
      <c r="P57" s="10">
        <f t="shared" si="1"/>
        <v>0.182</v>
      </c>
      <c r="Q57" s="10">
        <f t="shared" si="2"/>
        <v>3640</v>
      </c>
      <c r="V57" s="64">
        <v>13</v>
      </c>
      <c r="W57" s="64">
        <v>2150000</v>
      </c>
      <c r="X57" s="64">
        <v>15425000</v>
      </c>
      <c r="Y57" s="64">
        <v>15000</v>
      </c>
      <c r="Z57" s="64">
        <v>200000</v>
      </c>
      <c r="AA57" s="64">
        <f t="shared" si="13"/>
        <v>675000</v>
      </c>
      <c r="AB57" s="65">
        <f t="shared" si="14"/>
        <v>14525000</v>
      </c>
      <c r="AC57" s="64">
        <f t="shared" si="12"/>
        <v>0</v>
      </c>
    </row>
    <row r="58" spans="1:17">
      <c r="A58" s="52">
        <v>51</v>
      </c>
      <c r="B58" s="52">
        <v>18200000</v>
      </c>
      <c r="C58" s="52">
        <f>SUM(B$8:B58)</f>
        <v>297575000</v>
      </c>
      <c r="D58" s="52">
        <f t="shared" si="3"/>
        <v>297580000</v>
      </c>
      <c r="E58" s="52">
        <f t="shared" si="4"/>
        <v>49600833.3333333</v>
      </c>
      <c r="F58" s="52"/>
      <c r="G58" s="56">
        <v>40000</v>
      </c>
      <c r="H58" s="52">
        <v>750000</v>
      </c>
      <c r="I58" s="52"/>
      <c r="J58" s="59">
        <v>10</v>
      </c>
      <c r="K58" s="10">
        <v>1</v>
      </c>
      <c r="L58" s="10">
        <v>1</v>
      </c>
      <c r="M58" s="10">
        <v>500</v>
      </c>
      <c r="N58" s="60">
        <v>100000000</v>
      </c>
      <c r="O58" s="10">
        <f t="shared" si="0"/>
        <v>38800</v>
      </c>
      <c r="P58" s="10">
        <f t="shared" si="1"/>
        <v>0.194</v>
      </c>
      <c r="Q58" s="10">
        <f t="shared" si="2"/>
        <v>3880</v>
      </c>
    </row>
    <row r="59" spans="1:17">
      <c r="A59" s="52">
        <v>52</v>
      </c>
      <c r="B59" s="52">
        <v>19400000</v>
      </c>
      <c r="C59" s="52">
        <f>SUM(B$8:B59)</f>
        <v>316975000</v>
      </c>
      <c r="D59" s="52">
        <f t="shared" si="3"/>
        <v>316980000</v>
      </c>
      <c r="E59" s="52">
        <f t="shared" si="4"/>
        <v>52834166.6666667</v>
      </c>
      <c r="F59" s="52"/>
      <c r="G59" s="56">
        <v>40000</v>
      </c>
      <c r="H59" s="52">
        <v>750000</v>
      </c>
      <c r="I59" s="52"/>
      <c r="J59" s="59">
        <v>10</v>
      </c>
      <c r="K59" s="10">
        <v>1</v>
      </c>
      <c r="L59" s="10">
        <v>1</v>
      </c>
      <c r="M59" s="10">
        <v>500</v>
      </c>
      <c r="N59" s="60">
        <v>100000000</v>
      </c>
      <c r="O59" s="10">
        <f t="shared" si="0"/>
        <v>41200</v>
      </c>
      <c r="P59" s="10">
        <f t="shared" si="1"/>
        <v>0.206</v>
      </c>
      <c r="Q59" s="10">
        <f t="shared" si="2"/>
        <v>4120</v>
      </c>
    </row>
    <row r="60" spans="1:17">
      <c r="A60" s="52">
        <v>53</v>
      </c>
      <c r="B60" s="52">
        <v>20600000</v>
      </c>
      <c r="C60" s="52">
        <f>SUM(B$8:B60)</f>
        <v>337575000</v>
      </c>
      <c r="D60" s="52">
        <f t="shared" si="3"/>
        <v>337580000</v>
      </c>
      <c r="E60" s="52">
        <f t="shared" si="4"/>
        <v>56267500</v>
      </c>
      <c r="F60" s="52"/>
      <c r="G60" s="56">
        <v>40000</v>
      </c>
      <c r="H60" s="52">
        <v>750000</v>
      </c>
      <c r="I60" s="52"/>
      <c r="J60" s="59">
        <v>10</v>
      </c>
      <c r="K60" s="10">
        <v>1</v>
      </c>
      <c r="L60" s="10">
        <v>1</v>
      </c>
      <c r="M60" s="10">
        <v>500</v>
      </c>
      <c r="N60" s="60">
        <v>100000000</v>
      </c>
      <c r="O60" s="10">
        <f t="shared" si="0"/>
        <v>43600</v>
      </c>
      <c r="P60" s="10">
        <f t="shared" si="1"/>
        <v>0.218</v>
      </c>
      <c r="Q60" s="10">
        <f t="shared" si="2"/>
        <v>4360</v>
      </c>
    </row>
    <row r="61" spans="1:17">
      <c r="A61" s="52">
        <v>54</v>
      </c>
      <c r="B61" s="52">
        <v>21800000</v>
      </c>
      <c r="C61" s="52">
        <f>SUM(B$8:B61)</f>
        <v>359375000</v>
      </c>
      <c r="D61" s="52">
        <f t="shared" si="3"/>
        <v>359380000</v>
      </c>
      <c r="E61" s="52">
        <f t="shared" si="4"/>
        <v>59900833.3333333</v>
      </c>
      <c r="F61" s="52"/>
      <c r="G61" s="56">
        <v>40000</v>
      </c>
      <c r="H61" s="52">
        <v>750000</v>
      </c>
      <c r="I61" s="52"/>
      <c r="J61" s="59">
        <v>10</v>
      </c>
      <c r="K61" s="10">
        <v>1</v>
      </c>
      <c r="L61" s="10">
        <v>1</v>
      </c>
      <c r="M61" s="10">
        <v>500</v>
      </c>
      <c r="N61" s="60">
        <v>100000000</v>
      </c>
      <c r="O61" s="10">
        <f t="shared" si="0"/>
        <v>46000</v>
      </c>
      <c r="P61" s="10">
        <f t="shared" si="1"/>
        <v>0.23</v>
      </c>
      <c r="Q61" s="10">
        <f t="shared" si="2"/>
        <v>4600</v>
      </c>
    </row>
    <row r="62" spans="1:17">
      <c r="A62" s="52">
        <v>55</v>
      </c>
      <c r="B62" s="52">
        <v>23000000</v>
      </c>
      <c r="C62" s="52">
        <f>SUM(B$8:B62)</f>
        <v>382375000</v>
      </c>
      <c r="D62" s="52">
        <f t="shared" si="3"/>
        <v>382380000</v>
      </c>
      <c r="E62" s="52">
        <f t="shared" si="4"/>
        <v>63734166.6666667</v>
      </c>
      <c r="F62" s="52"/>
      <c r="G62" s="56">
        <v>40000</v>
      </c>
      <c r="H62" s="52">
        <v>750000</v>
      </c>
      <c r="I62" s="52"/>
      <c r="J62" s="59">
        <v>10</v>
      </c>
      <c r="K62" s="10">
        <v>1</v>
      </c>
      <c r="L62" s="10">
        <v>1</v>
      </c>
      <c r="M62" s="10">
        <v>500</v>
      </c>
      <c r="N62" s="60">
        <v>100000000</v>
      </c>
      <c r="O62" s="10">
        <f t="shared" si="0"/>
        <v>48400</v>
      </c>
      <c r="P62" s="10">
        <f t="shared" si="1"/>
        <v>0.242</v>
      </c>
      <c r="Q62" s="10">
        <f t="shared" si="2"/>
        <v>4840</v>
      </c>
    </row>
    <row r="63" spans="1:17">
      <c r="A63" s="52">
        <v>56</v>
      </c>
      <c r="B63" s="52">
        <v>24200000</v>
      </c>
      <c r="C63" s="52">
        <f>SUM(B$8:B63)</f>
        <v>406575000</v>
      </c>
      <c r="D63" s="52">
        <f t="shared" si="3"/>
        <v>406580000</v>
      </c>
      <c r="E63" s="52">
        <f t="shared" si="4"/>
        <v>67767500</v>
      </c>
      <c r="F63" s="52"/>
      <c r="G63" s="56">
        <v>40000</v>
      </c>
      <c r="H63" s="52">
        <v>750000</v>
      </c>
      <c r="I63" s="52"/>
      <c r="J63" s="59">
        <v>10</v>
      </c>
      <c r="K63" s="10">
        <v>1</v>
      </c>
      <c r="L63" s="10">
        <v>1</v>
      </c>
      <c r="M63" s="10">
        <v>500</v>
      </c>
      <c r="N63" s="60">
        <v>100000000</v>
      </c>
      <c r="O63" s="10">
        <f t="shared" si="0"/>
        <v>50800</v>
      </c>
      <c r="P63" s="10">
        <f t="shared" si="1"/>
        <v>0.254</v>
      </c>
      <c r="Q63" s="10">
        <f t="shared" si="2"/>
        <v>5080</v>
      </c>
    </row>
    <row r="64" spans="1:17">
      <c r="A64" s="52">
        <v>57</v>
      </c>
      <c r="B64" s="52">
        <v>25400000</v>
      </c>
      <c r="C64" s="52">
        <f>SUM(B$8:B64)</f>
        <v>431975000</v>
      </c>
      <c r="D64" s="52">
        <f t="shared" si="3"/>
        <v>431980000</v>
      </c>
      <c r="E64" s="52">
        <f t="shared" si="4"/>
        <v>72000833.3333333</v>
      </c>
      <c r="F64" s="52"/>
      <c r="G64" s="56">
        <v>40000</v>
      </c>
      <c r="H64" s="52">
        <v>750000</v>
      </c>
      <c r="I64" s="52"/>
      <c r="J64" s="59">
        <v>10</v>
      </c>
      <c r="K64" s="10">
        <v>1</v>
      </c>
      <c r="L64" s="10">
        <v>1</v>
      </c>
      <c r="M64" s="10">
        <v>500</v>
      </c>
      <c r="N64" s="60">
        <v>100000000</v>
      </c>
      <c r="O64" s="10">
        <f t="shared" si="0"/>
        <v>53200</v>
      </c>
      <c r="P64" s="10">
        <f t="shared" si="1"/>
        <v>0.266</v>
      </c>
      <c r="Q64" s="10">
        <f t="shared" si="2"/>
        <v>5320</v>
      </c>
    </row>
    <row r="65" spans="1:17">
      <c r="A65" s="52">
        <v>58</v>
      </c>
      <c r="B65" s="52">
        <v>26600000</v>
      </c>
      <c r="C65" s="52">
        <f>SUM(B$8:B65)</f>
        <v>458575000</v>
      </c>
      <c r="D65" s="52">
        <f t="shared" si="3"/>
        <v>458580000</v>
      </c>
      <c r="E65" s="52">
        <f t="shared" si="4"/>
        <v>76434166.6666667</v>
      </c>
      <c r="F65" s="52"/>
      <c r="G65" s="56">
        <v>40000</v>
      </c>
      <c r="H65" s="52">
        <v>750000</v>
      </c>
      <c r="I65" s="52"/>
      <c r="J65" s="59">
        <v>10</v>
      </c>
      <c r="K65" s="10">
        <v>1</v>
      </c>
      <c r="L65" s="10">
        <v>1</v>
      </c>
      <c r="M65" s="10">
        <v>500</v>
      </c>
      <c r="N65" s="60">
        <v>100000000</v>
      </c>
      <c r="O65" s="10">
        <f t="shared" si="0"/>
        <v>55600</v>
      </c>
      <c r="P65" s="10">
        <f t="shared" si="1"/>
        <v>0.278</v>
      </c>
      <c r="Q65" s="10">
        <f t="shared" si="2"/>
        <v>5560</v>
      </c>
    </row>
    <row r="66" spans="1:17">
      <c r="A66" s="52">
        <v>59</v>
      </c>
      <c r="B66" s="52">
        <v>27800000</v>
      </c>
      <c r="C66" s="52">
        <f>SUM(B$8:B66)</f>
        <v>486375000</v>
      </c>
      <c r="D66" s="52">
        <f t="shared" si="3"/>
        <v>486380000</v>
      </c>
      <c r="E66" s="52">
        <f t="shared" si="4"/>
        <v>81067500</v>
      </c>
      <c r="F66" s="52"/>
      <c r="G66" s="56">
        <v>40000</v>
      </c>
      <c r="H66" s="52">
        <v>750000</v>
      </c>
      <c r="I66" s="52"/>
      <c r="J66" s="59">
        <v>10</v>
      </c>
      <c r="K66" s="10">
        <v>1</v>
      </c>
      <c r="L66" s="10">
        <v>1</v>
      </c>
      <c r="M66" s="10">
        <v>500</v>
      </c>
      <c r="N66" s="60">
        <v>100000000</v>
      </c>
      <c r="O66" s="10">
        <f t="shared" si="0"/>
        <v>58000</v>
      </c>
      <c r="P66" s="10">
        <f t="shared" si="1"/>
        <v>0.29</v>
      </c>
      <c r="Q66" s="10">
        <f t="shared" si="2"/>
        <v>5800</v>
      </c>
    </row>
    <row r="67" spans="1:17">
      <c r="A67" s="52">
        <v>60</v>
      </c>
      <c r="B67" s="52">
        <v>29000000</v>
      </c>
      <c r="C67" s="52">
        <f>SUM(B$8:B67)</f>
        <v>515375000</v>
      </c>
      <c r="D67" s="52">
        <f t="shared" si="3"/>
        <v>515380000</v>
      </c>
      <c r="E67" s="52">
        <f t="shared" si="4"/>
        <v>85900833.3333333</v>
      </c>
      <c r="F67" s="52"/>
      <c r="G67" s="56">
        <v>40000</v>
      </c>
      <c r="H67" s="52">
        <v>750000</v>
      </c>
      <c r="I67" s="52"/>
      <c r="J67" s="59">
        <v>10</v>
      </c>
      <c r="K67" s="10">
        <v>1</v>
      </c>
      <c r="L67" s="10">
        <v>1</v>
      </c>
      <c r="M67" s="10">
        <v>500</v>
      </c>
      <c r="N67" s="60">
        <v>100000000</v>
      </c>
      <c r="O67" s="10">
        <f t="shared" si="0"/>
        <v>61200</v>
      </c>
      <c r="P67" s="10">
        <f t="shared" si="1"/>
        <v>0.306</v>
      </c>
      <c r="Q67" s="10">
        <f t="shared" si="2"/>
        <v>6120</v>
      </c>
    </row>
    <row r="68" spans="1:17">
      <c r="A68" s="52">
        <v>61</v>
      </c>
      <c r="B68" s="52">
        <v>30600000</v>
      </c>
      <c r="C68" s="52">
        <f>SUM(B$8:B68)</f>
        <v>545975000</v>
      </c>
      <c r="D68" s="52">
        <f t="shared" si="3"/>
        <v>545980000</v>
      </c>
      <c r="E68" s="52">
        <f t="shared" si="4"/>
        <v>91000833.3333333</v>
      </c>
      <c r="F68" s="52"/>
      <c r="G68" s="56">
        <v>50000</v>
      </c>
      <c r="H68" s="52">
        <v>900000</v>
      </c>
      <c r="I68" s="52"/>
      <c r="J68" s="59">
        <v>10</v>
      </c>
      <c r="K68" s="10">
        <v>1</v>
      </c>
      <c r="L68" s="10">
        <v>1</v>
      </c>
      <c r="M68" s="10">
        <v>500</v>
      </c>
      <c r="N68" s="60">
        <v>100000000</v>
      </c>
      <c r="O68" s="10">
        <f t="shared" si="0"/>
        <v>64400</v>
      </c>
      <c r="P68" s="10">
        <f t="shared" si="1"/>
        <v>0.322</v>
      </c>
      <c r="Q68" s="10">
        <f t="shared" si="2"/>
        <v>6440</v>
      </c>
    </row>
    <row r="69" spans="1:17">
      <c r="A69" s="52">
        <v>62</v>
      </c>
      <c r="B69" s="52">
        <v>32200000</v>
      </c>
      <c r="C69" s="52">
        <f>SUM(B$8:B69)</f>
        <v>578175000</v>
      </c>
      <c r="D69" s="52">
        <f t="shared" si="3"/>
        <v>578180000</v>
      </c>
      <c r="E69" s="52">
        <f t="shared" si="4"/>
        <v>96367500</v>
      </c>
      <c r="F69" s="52"/>
      <c r="G69" s="56">
        <v>50000</v>
      </c>
      <c r="H69" s="52">
        <v>900000</v>
      </c>
      <c r="I69" s="52"/>
      <c r="J69" s="59">
        <v>10</v>
      </c>
      <c r="K69" s="10">
        <v>1</v>
      </c>
      <c r="L69" s="10">
        <v>1</v>
      </c>
      <c r="M69" s="10">
        <v>500</v>
      </c>
      <c r="N69" s="60">
        <v>100000000</v>
      </c>
      <c r="O69" s="10">
        <f t="shared" si="0"/>
        <v>67600</v>
      </c>
      <c r="P69" s="10">
        <f t="shared" si="1"/>
        <v>0.338</v>
      </c>
      <c r="Q69" s="10">
        <f t="shared" si="2"/>
        <v>6760</v>
      </c>
    </row>
    <row r="70" spans="1:17">
      <c r="A70" s="52">
        <v>63</v>
      </c>
      <c r="B70" s="52">
        <v>33800000</v>
      </c>
      <c r="C70" s="52">
        <f>SUM(B$8:B70)</f>
        <v>611975000</v>
      </c>
      <c r="D70" s="52">
        <f t="shared" si="3"/>
        <v>611980000</v>
      </c>
      <c r="E70" s="52">
        <f t="shared" si="4"/>
        <v>102000833.333333</v>
      </c>
      <c r="F70" s="52"/>
      <c r="G70" s="56">
        <v>50000</v>
      </c>
      <c r="H70" s="52">
        <v>900000</v>
      </c>
      <c r="I70" s="52"/>
      <c r="J70" s="59">
        <v>10</v>
      </c>
      <c r="K70" s="10">
        <v>1</v>
      </c>
      <c r="L70" s="10">
        <v>1</v>
      </c>
      <c r="M70" s="10">
        <v>500</v>
      </c>
      <c r="N70" s="60">
        <v>100000000</v>
      </c>
      <c r="O70" s="10">
        <f t="shared" si="0"/>
        <v>70800</v>
      </c>
      <c r="P70" s="10">
        <f t="shared" si="1"/>
        <v>0.354</v>
      </c>
      <c r="Q70" s="10">
        <f t="shared" si="2"/>
        <v>7080</v>
      </c>
    </row>
    <row r="71" spans="1:17">
      <c r="A71" s="52">
        <v>64</v>
      </c>
      <c r="B71" s="52">
        <v>35400000</v>
      </c>
      <c r="C71" s="52">
        <f>SUM(B$8:B71)</f>
        <v>647375000</v>
      </c>
      <c r="D71" s="52">
        <f t="shared" si="3"/>
        <v>647380000</v>
      </c>
      <c r="E71" s="52">
        <f t="shared" si="4"/>
        <v>107900833.333333</v>
      </c>
      <c r="F71" s="52"/>
      <c r="G71" s="56">
        <v>50000</v>
      </c>
      <c r="H71" s="52">
        <v>900000</v>
      </c>
      <c r="I71" s="52"/>
      <c r="J71" s="59">
        <v>10</v>
      </c>
      <c r="K71" s="10">
        <v>1</v>
      </c>
      <c r="L71" s="10">
        <v>1</v>
      </c>
      <c r="M71" s="10">
        <v>500</v>
      </c>
      <c r="N71" s="60">
        <v>100000000</v>
      </c>
      <c r="O71" s="10">
        <f t="shared" si="0"/>
        <v>74000</v>
      </c>
      <c r="P71" s="10">
        <f t="shared" si="1"/>
        <v>0.37</v>
      </c>
      <c r="Q71" s="10">
        <f t="shared" si="2"/>
        <v>7400</v>
      </c>
    </row>
    <row r="72" spans="1:17">
      <c r="A72" s="52">
        <v>65</v>
      </c>
      <c r="B72" s="52">
        <v>37000000</v>
      </c>
      <c r="C72" s="52">
        <f>SUM(B$8:B72)</f>
        <v>684375000</v>
      </c>
      <c r="D72" s="52">
        <f t="shared" si="3"/>
        <v>684380000</v>
      </c>
      <c r="E72" s="52">
        <f t="shared" si="4"/>
        <v>114067500</v>
      </c>
      <c r="F72" s="52"/>
      <c r="G72" s="56">
        <v>50000</v>
      </c>
      <c r="H72" s="52">
        <v>900000</v>
      </c>
      <c r="I72" s="52"/>
      <c r="J72" s="59">
        <v>10</v>
      </c>
      <c r="K72" s="10">
        <v>1</v>
      </c>
      <c r="L72" s="10">
        <v>1</v>
      </c>
      <c r="M72" s="10">
        <v>500</v>
      </c>
      <c r="N72" s="60">
        <v>100000000</v>
      </c>
      <c r="O72" s="10">
        <f t="shared" ref="O72:O107" si="15">B73/M72</f>
        <v>77200</v>
      </c>
      <c r="P72" s="10">
        <f t="shared" ref="P72:P107" si="16">B73/N72</f>
        <v>0.386</v>
      </c>
      <c r="Q72" s="10">
        <f t="shared" ref="Q72:Q135" si="17">B73/5000</f>
        <v>7720</v>
      </c>
    </row>
    <row r="73" spans="1:17">
      <c r="A73" s="52">
        <v>66</v>
      </c>
      <c r="B73" s="52">
        <v>38600000</v>
      </c>
      <c r="C73" s="52">
        <f>SUM(B$8:B73)</f>
        <v>722975000</v>
      </c>
      <c r="D73" s="52">
        <f t="shared" ref="D73:D107" si="18">C73+5000</f>
        <v>722980000</v>
      </c>
      <c r="E73" s="52">
        <f t="shared" ref="E73:E107" si="19">C73/6+5000</f>
        <v>120500833.333333</v>
      </c>
      <c r="F73" s="52"/>
      <c r="G73" s="56">
        <v>50000</v>
      </c>
      <c r="H73" s="52">
        <v>900000</v>
      </c>
      <c r="I73" s="52"/>
      <c r="J73" s="59">
        <v>10</v>
      </c>
      <c r="K73" s="10">
        <v>1</v>
      </c>
      <c r="L73" s="10">
        <v>1</v>
      </c>
      <c r="M73" s="10">
        <v>500</v>
      </c>
      <c r="N73" s="60">
        <v>100000000</v>
      </c>
      <c r="O73" s="10">
        <f t="shared" si="15"/>
        <v>80400</v>
      </c>
      <c r="P73" s="10">
        <f t="shared" si="16"/>
        <v>0.402</v>
      </c>
      <c r="Q73" s="10">
        <f t="shared" si="17"/>
        <v>8040</v>
      </c>
    </row>
    <row r="74" spans="1:17">
      <c r="A74" s="52">
        <v>67</v>
      </c>
      <c r="B74" s="52">
        <v>40200000</v>
      </c>
      <c r="C74" s="52">
        <f>SUM(B$8:B74)</f>
        <v>763175000</v>
      </c>
      <c r="D74" s="52">
        <f t="shared" si="18"/>
        <v>763180000</v>
      </c>
      <c r="E74" s="52">
        <f t="shared" si="19"/>
        <v>127200833.333333</v>
      </c>
      <c r="F74" s="52"/>
      <c r="G74" s="56">
        <v>50000</v>
      </c>
      <c r="H74" s="52">
        <v>900000</v>
      </c>
      <c r="I74" s="52"/>
      <c r="J74" s="59">
        <v>10</v>
      </c>
      <c r="K74" s="10">
        <v>1</v>
      </c>
      <c r="L74" s="10">
        <v>1</v>
      </c>
      <c r="M74" s="10">
        <v>500</v>
      </c>
      <c r="N74" s="60">
        <v>100000000</v>
      </c>
      <c r="O74" s="10">
        <f t="shared" si="15"/>
        <v>83600</v>
      </c>
      <c r="P74" s="10">
        <f t="shared" si="16"/>
        <v>0.418</v>
      </c>
      <c r="Q74" s="10">
        <f t="shared" si="17"/>
        <v>8360</v>
      </c>
    </row>
    <row r="75" spans="1:17">
      <c r="A75" s="52">
        <v>68</v>
      </c>
      <c r="B75" s="52">
        <v>41800000</v>
      </c>
      <c r="C75" s="52">
        <f>SUM(B$8:B75)</f>
        <v>804975000</v>
      </c>
      <c r="D75" s="52">
        <f t="shared" si="18"/>
        <v>804980000</v>
      </c>
      <c r="E75" s="52">
        <f t="shared" si="19"/>
        <v>134167500</v>
      </c>
      <c r="F75" s="52"/>
      <c r="G75" s="56">
        <v>50000</v>
      </c>
      <c r="H75" s="52">
        <v>900000</v>
      </c>
      <c r="I75" s="52"/>
      <c r="J75" s="59">
        <v>10</v>
      </c>
      <c r="K75" s="10">
        <v>1</v>
      </c>
      <c r="L75" s="10">
        <v>1</v>
      </c>
      <c r="M75" s="10">
        <v>500</v>
      </c>
      <c r="N75" s="60">
        <v>100000000</v>
      </c>
      <c r="O75" s="10">
        <f t="shared" si="15"/>
        <v>86800</v>
      </c>
      <c r="P75" s="10">
        <f t="shared" si="16"/>
        <v>0.434</v>
      </c>
      <c r="Q75" s="10">
        <f t="shared" si="17"/>
        <v>8680</v>
      </c>
    </row>
    <row r="76" spans="1:17">
      <c r="A76" s="52">
        <v>69</v>
      </c>
      <c r="B76" s="52">
        <v>43400000</v>
      </c>
      <c r="C76" s="52">
        <f>SUM(B$8:B76)</f>
        <v>848375000</v>
      </c>
      <c r="D76" s="52">
        <f t="shared" si="18"/>
        <v>848380000</v>
      </c>
      <c r="E76" s="52">
        <f t="shared" si="19"/>
        <v>141400833.333333</v>
      </c>
      <c r="F76" s="52"/>
      <c r="G76" s="56">
        <v>50000</v>
      </c>
      <c r="H76" s="52">
        <v>900000</v>
      </c>
      <c r="I76" s="52"/>
      <c r="J76" s="59">
        <v>10</v>
      </c>
      <c r="K76" s="10">
        <v>1</v>
      </c>
      <c r="L76" s="10">
        <v>1</v>
      </c>
      <c r="M76" s="10">
        <v>500</v>
      </c>
      <c r="N76" s="60">
        <v>100000000</v>
      </c>
      <c r="O76" s="10">
        <f t="shared" si="15"/>
        <v>90000</v>
      </c>
      <c r="P76" s="10">
        <f t="shared" si="16"/>
        <v>0.45</v>
      </c>
      <c r="Q76" s="10">
        <f t="shared" si="17"/>
        <v>9000</v>
      </c>
    </row>
    <row r="77" spans="1:17">
      <c r="A77" s="52">
        <v>70</v>
      </c>
      <c r="B77" s="52">
        <v>45000000</v>
      </c>
      <c r="C77" s="52">
        <f>SUM(B$8:B77)</f>
        <v>893375000</v>
      </c>
      <c r="D77" s="52">
        <f t="shared" si="18"/>
        <v>893380000</v>
      </c>
      <c r="E77" s="52">
        <f t="shared" si="19"/>
        <v>148900833.333333</v>
      </c>
      <c r="F77" s="52"/>
      <c r="G77" s="56">
        <v>50000</v>
      </c>
      <c r="H77" s="52">
        <v>900000</v>
      </c>
      <c r="I77" s="52"/>
      <c r="J77" s="59">
        <v>10</v>
      </c>
      <c r="K77" s="10">
        <v>1</v>
      </c>
      <c r="L77" s="10">
        <v>1</v>
      </c>
      <c r="M77" s="10">
        <v>500</v>
      </c>
      <c r="N77" s="60">
        <v>100000000</v>
      </c>
      <c r="O77" s="10">
        <f t="shared" si="15"/>
        <v>93600</v>
      </c>
      <c r="P77" s="10">
        <f t="shared" si="16"/>
        <v>0.468</v>
      </c>
      <c r="Q77" s="10">
        <f t="shared" si="17"/>
        <v>9360</v>
      </c>
    </row>
    <row r="78" spans="1:17">
      <c r="A78" s="52">
        <v>71</v>
      </c>
      <c r="B78" s="52">
        <v>46800000</v>
      </c>
      <c r="C78" s="52">
        <f>SUM(B$8:B78)</f>
        <v>940175000</v>
      </c>
      <c r="D78" s="52">
        <f t="shared" si="18"/>
        <v>940180000</v>
      </c>
      <c r="E78" s="52">
        <f t="shared" si="19"/>
        <v>156700833.333333</v>
      </c>
      <c r="F78" s="52"/>
      <c r="G78" s="56">
        <v>55000</v>
      </c>
      <c r="H78" s="52">
        <v>1200000</v>
      </c>
      <c r="I78" s="52"/>
      <c r="J78" s="59">
        <v>10</v>
      </c>
      <c r="K78" s="10">
        <v>1</v>
      </c>
      <c r="L78" s="10">
        <v>1</v>
      </c>
      <c r="M78" s="10">
        <v>500</v>
      </c>
      <c r="N78" s="60">
        <v>100000000</v>
      </c>
      <c r="O78" s="10">
        <f t="shared" si="15"/>
        <v>97200</v>
      </c>
      <c r="P78" s="10">
        <f t="shared" si="16"/>
        <v>0.486</v>
      </c>
      <c r="Q78" s="10">
        <f t="shared" si="17"/>
        <v>9720</v>
      </c>
    </row>
    <row r="79" spans="1:17">
      <c r="A79" s="52">
        <v>72</v>
      </c>
      <c r="B79" s="52">
        <v>48600000</v>
      </c>
      <c r="C79" s="52">
        <f>SUM(B$8:B79)</f>
        <v>988775000</v>
      </c>
      <c r="D79" s="52">
        <f t="shared" si="18"/>
        <v>988780000</v>
      </c>
      <c r="E79" s="52">
        <f t="shared" si="19"/>
        <v>164800833.333333</v>
      </c>
      <c r="F79" s="52"/>
      <c r="G79" s="56">
        <v>55000</v>
      </c>
      <c r="H79" s="52">
        <v>1200000</v>
      </c>
      <c r="I79" s="52"/>
      <c r="J79" s="59">
        <v>10</v>
      </c>
      <c r="K79" s="10">
        <v>1</v>
      </c>
      <c r="L79" s="10">
        <v>1</v>
      </c>
      <c r="M79" s="10">
        <v>500</v>
      </c>
      <c r="N79" s="60">
        <v>100000000</v>
      </c>
      <c r="O79" s="10">
        <f t="shared" si="15"/>
        <v>100800</v>
      </c>
      <c r="P79" s="10">
        <f t="shared" si="16"/>
        <v>0.504</v>
      </c>
      <c r="Q79" s="10">
        <f t="shared" si="17"/>
        <v>10080</v>
      </c>
    </row>
    <row r="80" spans="1:17">
      <c r="A80" s="52">
        <v>73</v>
      </c>
      <c r="B80" s="52">
        <v>50400000</v>
      </c>
      <c r="C80" s="52">
        <f>SUM(B$8:B80)</f>
        <v>1039175000</v>
      </c>
      <c r="D80" s="52">
        <f t="shared" si="18"/>
        <v>1039180000</v>
      </c>
      <c r="E80" s="52">
        <f t="shared" si="19"/>
        <v>173200833.333333</v>
      </c>
      <c r="F80" s="52"/>
      <c r="G80" s="56">
        <v>55000</v>
      </c>
      <c r="H80" s="52">
        <v>1200000</v>
      </c>
      <c r="I80" s="52"/>
      <c r="J80" s="59">
        <v>10</v>
      </c>
      <c r="K80" s="10">
        <v>1</v>
      </c>
      <c r="L80" s="10">
        <v>1</v>
      </c>
      <c r="M80" s="10">
        <v>500</v>
      </c>
      <c r="N80" s="60">
        <v>100000000</v>
      </c>
      <c r="O80" s="10">
        <f t="shared" si="15"/>
        <v>104400</v>
      </c>
      <c r="P80" s="10">
        <f t="shared" si="16"/>
        <v>0.522</v>
      </c>
      <c r="Q80" s="10">
        <f t="shared" si="17"/>
        <v>10440</v>
      </c>
    </row>
    <row r="81" spans="1:17">
      <c r="A81" s="52">
        <v>74</v>
      </c>
      <c r="B81" s="52">
        <v>52200000</v>
      </c>
      <c r="C81" s="52">
        <f>SUM(B$8:B81)</f>
        <v>1091375000</v>
      </c>
      <c r="D81" s="52">
        <f t="shared" si="18"/>
        <v>1091380000</v>
      </c>
      <c r="E81" s="52">
        <f t="shared" si="19"/>
        <v>181900833.333333</v>
      </c>
      <c r="F81" s="52"/>
      <c r="G81" s="56">
        <v>55000</v>
      </c>
      <c r="H81" s="52">
        <v>1200000</v>
      </c>
      <c r="I81" s="52"/>
      <c r="J81" s="59">
        <v>10</v>
      </c>
      <c r="K81" s="10">
        <v>1</v>
      </c>
      <c r="L81" s="10">
        <v>1</v>
      </c>
      <c r="M81" s="10">
        <v>500</v>
      </c>
      <c r="N81" s="60">
        <v>100000000</v>
      </c>
      <c r="O81" s="10">
        <f t="shared" si="15"/>
        <v>108000</v>
      </c>
      <c r="P81" s="10">
        <f t="shared" si="16"/>
        <v>0.54</v>
      </c>
      <c r="Q81" s="10">
        <f t="shared" si="17"/>
        <v>10800</v>
      </c>
    </row>
    <row r="82" spans="1:17">
      <c r="A82" s="52">
        <v>75</v>
      </c>
      <c r="B82" s="52">
        <v>54000000</v>
      </c>
      <c r="C82" s="52">
        <f>SUM(B$8:B82)</f>
        <v>1145375000</v>
      </c>
      <c r="D82" s="52">
        <f t="shared" si="18"/>
        <v>1145380000</v>
      </c>
      <c r="E82" s="52">
        <f t="shared" si="19"/>
        <v>190900833.333333</v>
      </c>
      <c r="F82" s="52"/>
      <c r="G82" s="56">
        <v>55000</v>
      </c>
      <c r="H82" s="52">
        <v>1200000</v>
      </c>
      <c r="I82" s="52"/>
      <c r="J82" s="59">
        <v>10</v>
      </c>
      <c r="K82" s="10">
        <v>1</v>
      </c>
      <c r="L82" s="10">
        <v>1</v>
      </c>
      <c r="M82" s="10">
        <v>500</v>
      </c>
      <c r="N82" s="60">
        <v>100000000</v>
      </c>
      <c r="O82" s="10">
        <f t="shared" si="15"/>
        <v>111600</v>
      </c>
      <c r="P82" s="10">
        <f t="shared" si="16"/>
        <v>0.558</v>
      </c>
      <c r="Q82" s="10">
        <f t="shared" si="17"/>
        <v>11160</v>
      </c>
    </row>
    <row r="83" spans="1:17">
      <c r="A83" s="52">
        <v>76</v>
      </c>
      <c r="B83" s="52">
        <v>55800000</v>
      </c>
      <c r="C83" s="52">
        <f>SUM(B$8:B83)</f>
        <v>1201175000</v>
      </c>
      <c r="D83" s="52">
        <f t="shared" si="18"/>
        <v>1201180000</v>
      </c>
      <c r="E83" s="52">
        <f t="shared" si="19"/>
        <v>200200833.333333</v>
      </c>
      <c r="F83" s="52"/>
      <c r="G83" s="56">
        <v>55000</v>
      </c>
      <c r="H83" s="52">
        <v>1200000</v>
      </c>
      <c r="I83" s="52"/>
      <c r="J83" s="59">
        <v>10</v>
      </c>
      <c r="K83" s="10">
        <v>1</v>
      </c>
      <c r="L83" s="10">
        <v>1</v>
      </c>
      <c r="M83" s="10">
        <v>500</v>
      </c>
      <c r="N83" s="60">
        <v>100000000</v>
      </c>
      <c r="O83" s="10">
        <f t="shared" si="15"/>
        <v>115200</v>
      </c>
      <c r="P83" s="10">
        <f t="shared" si="16"/>
        <v>0.576</v>
      </c>
      <c r="Q83" s="10">
        <f t="shared" si="17"/>
        <v>11520</v>
      </c>
    </row>
    <row r="84" spans="1:17">
      <c r="A84" s="52">
        <v>77</v>
      </c>
      <c r="B84" s="52">
        <v>57600000</v>
      </c>
      <c r="C84" s="52">
        <f>SUM(B$8:B84)</f>
        <v>1258775000</v>
      </c>
      <c r="D84" s="52">
        <f t="shared" si="18"/>
        <v>1258780000</v>
      </c>
      <c r="E84" s="52">
        <f t="shared" si="19"/>
        <v>209800833.333333</v>
      </c>
      <c r="F84" s="52"/>
      <c r="G84" s="56">
        <v>55000</v>
      </c>
      <c r="H84" s="52">
        <v>1200000</v>
      </c>
      <c r="I84" s="52"/>
      <c r="J84" s="59">
        <v>10</v>
      </c>
      <c r="K84" s="10">
        <v>1</v>
      </c>
      <c r="L84" s="10">
        <v>1</v>
      </c>
      <c r="M84" s="10">
        <v>500</v>
      </c>
      <c r="N84" s="60">
        <v>100000000</v>
      </c>
      <c r="O84" s="10">
        <f t="shared" si="15"/>
        <v>118800</v>
      </c>
      <c r="P84" s="10">
        <f t="shared" si="16"/>
        <v>0.594</v>
      </c>
      <c r="Q84" s="10">
        <f t="shared" si="17"/>
        <v>11880</v>
      </c>
    </row>
    <row r="85" spans="1:17">
      <c r="A85" s="52">
        <v>78</v>
      </c>
      <c r="B85" s="52">
        <v>59400000</v>
      </c>
      <c r="C85" s="52">
        <f>SUM(B$8:B85)</f>
        <v>1318175000</v>
      </c>
      <c r="D85" s="52">
        <f t="shared" si="18"/>
        <v>1318180000</v>
      </c>
      <c r="E85" s="52">
        <f t="shared" si="19"/>
        <v>219700833.333333</v>
      </c>
      <c r="F85" s="52"/>
      <c r="G85" s="56">
        <v>55000</v>
      </c>
      <c r="H85" s="52">
        <v>1200000</v>
      </c>
      <c r="I85" s="52"/>
      <c r="J85" s="59">
        <v>10</v>
      </c>
      <c r="K85" s="10">
        <v>1</v>
      </c>
      <c r="L85" s="10">
        <v>1</v>
      </c>
      <c r="M85" s="10">
        <v>500</v>
      </c>
      <c r="N85" s="60">
        <v>100000000</v>
      </c>
      <c r="O85" s="10">
        <f t="shared" si="15"/>
        <v>122400</v>
      </c>
      <c r="P85" s="10">
        <f t="shared" si="16"/>
        <v>0.612</v>
      </c>
      <c r="Q85" s="10">
        <f t="shared" si="17"/>
        <v>12240</v>
      </c>
    </row>
    <row r="86" spans="1:17">
      <c r="A86" s="52">
        <v>79</v>
      </c>
      <c r="B86" s="52">
        <v>61200000</v>
      </c>
      <c r="C86" s="52">
        <f>SUM(B$8:B86)</f>
        <v>1379375000</v>
      </c>
      <c r="D86" s="52">
        <f t="shared" si="18"/>
        <v>1379380000</v>
      </c>
      <c r="E86" s="52">
        <f t="shared" si="19"/>
        <v>229900833.333333</v>
      </c>
      <c r="F86" s="52"/>
      <c r="G86" s="56">
        <v>55000</v>
      </c>
      <c r="H86" s="52">
        <v>1200000</v>
      </c>
      <c r="I86" s="52"/>
      <c r="J86" s="59">
        <v>10</v>
      </c>
      <c r="K86" s="10">
        <v>1</v>
      </c>
      <c r="L86" s="10">
        <v>1</v>
      </c>
      <c r="M86" s="10">
        <v>500</v>
      </c>
      <c r="N86" s="60">
        <v>100000000</v>
      </c>
      <c r="O86" s="10">
        <f t="shared" si="15"/>
        <v>126000</v>
      </c>
      <c r="P86" s="10">
        <f t="shared" si="16"/>
        <v>0.63</v>
      </c>
      <c r="Q86" s="10">
        <f t="shared" si="17"/>
        <v>12600</v>
      </c>
    </row>
    <row r="87" spans="1:17">
      <c r="A87" s="52">
        <v>80</v>
      </c>
      <c r="B87" s="52">
        <v>63000000</v>
      </c>
      <c r="C87" s="52">
        <f>SUM(B$8:B87)</f>
        <v>1442375000</v>
      </c>
      <c r="D87" s="52">
        <f t="shared" si="18"/>
        <v>1442380000</v>
      </c>
      <c r="E87" s="52">
        <f t="shared" si="19"/>
        <v>240400833.333333</v>
      </c>
      <c r="F87" s="52"/>
      <c r="G87" s="56">
        <v>55000</v>
      </c>
      <c r="H87" s="52">
        <v>1200000</v>
      </c>
      <c r="I87" s="52"/>
      <c r="J87" s="59">
        <v>10</v>
      </c>
      <c r="K87" s="10">
        <v>1</v>
      </c>
      <c r="L87" s="10">
        <v>1</v>
      </c>
      <c r="M87" s="10">
        <v>500</v>
      </c>
      <c r="N87" s="60">
        <v>100000000</v>
      </c>
      <c r="O87" s="10">
        <f t="shared" si="15"/>
        <v>130000</v>
      </c>
      <c r="P87" s="10">
        <f t="shared" si="16"/>
        <v>0.65</v>
      </c>
      <c r="Q87" s="10">
        <f t="shared" si="17"/>
        <v>13000</v>
      </c>
    </row>
    <row r="88" spans="1:17">
      <c r="A88" s="52">
        <v>81</v>
      </c>
      <c r="B88" s="52">
        <v>65000000</v>
      </c>
      <c r="C88" s="52">
        <f>SUM(B$8:B88)</f>
        <v>1507375000</v>
      </c>
      <c r="D88" s="52">
        <f t="shared" si="18"/>
        <v>1507380000</v>
      </c>
      <c r="E88" s="52">
        <f t="shared" si="19"/>
        <v>251234166.666667</v>
      </c>
      <c r="F88" s="52"/>
      <c r="G88" s="56">
        <v>60000</v>
      </c>
      <c r="H88" s="52">
        <v>1500000</v>
      </c>
      <c r="I88" s="52"/>
      <c r="J88" s="59">
        <v>10</v>
      </c>
      <c r="K88" s="10">
        <v>1</v>
      </c>
      <c r="L88" s="10">
        <v>1</v>
      </c>
      <c r="M88" s="10">
        <v>500</v>
      </c>
      <c r="N88" s="60">
        <v>100000000</v>
      </c>
      <c r="O88" s="10">
        <f t="shared" si="15"/>
        <v>134000</v>
      </c>
      <c r="P88" s="10">
        <f t="shared" si="16"/>
        <v>0.67</v>
      </c>
      <c r="Q88" s="10">
        <f t="shared" si="17"/>
        <v>13400</v>
      </c>
    </row>
    <row r="89" spans="1:17">
      <c r="A89" s="52">
        <v>82</v>
      </c>
      <c r="B89" s="52">
        <v>67000000</v>
      </c>
      <c r="C89" s="52">
        <f>SUM(B$8:B89)</f>
        <v>1574375000</v>
      </c>
      <c r="D89" s="52">
        <f t="shared" si="18"/>
        <v>1574380000</v>
      </c>
      <c r="E89" s="52">
        <f t="shared" si="19"/>
        <v>262400833.333333</v>
      </c>
      <c r="F89" s="52"/>
      <c r="G89" s="56">
        <v>60000</v>
      </c>
      <c r="H89" s="52">
        <v>1500000</v>
      </c>
      <c r="I89" s="52"/>
      <c r="J89" s="59">
        <v>10</v>
      </c>
      <c r="K89" s="10">
        <v>1</v>
      </c>
      <c r="L89" s="10">
        <v>1</v>
      </c>
      <c r="M89" s="10">
        <v>500</v>
      </c>
      <c r="N89" s="60">
        <v>100000000</v>
      </c>
      <c r="O89" s="10">
        <f t="shared" si="15"/>
        <v>138000</v>
      </c>
      <c r="P89" s="10">
        <f t="shared" si="16"/>
        <v>0.69</v>
      </c>
      <c r="Q89" s="10">
        <f t="shared" si="17"/>
        <v>13800</v>
      </c>
    </row>
    <row r="90" spans="1:17">
      <c r="A90" s="52">
        <v>83</v>
      </c>
      <c r="B90" s="52">
        <v>69000000</v>
      </c>
      <c r="C90" s="52">
        <f>SUM(B$8:B90)</f>
        <v>1643375000</v>
      </c>
      <c r="D90" s="52">
        <f t="shared" si="18"/>
        <v>1643380000</v>
      </c>
      <c r="E90" s="52">
        <f t="shared" si="19"/>
        <v>273900833.333333</v>
      </c>
      <c r="F90" s="52"/>
      <c r="G90" s="56">
        <v>60000</v>
      </c>
      <c r="H90" s="52">
        <v>1500000</v>
      </c>
      <c r="I90" s="52"/>
      <c r="J90" s="59">
        <v>10</v>
      </c>
      <c r="K90" s="10">
        <v>1</v>
      </c>
      <c r="L90" s="10">
        <v>1</v>
      </c>
      <c r="M90" s="10">
        <v>500</v>
      </c>
      <c r="N90" s="60">
        <v>100000000</v>
      </c>
      <c r="O90" s="10">
        <f t="shared" si="15"/>
        <v>142000</v>
      </c>
      <c r="P90" s="10">
        <f t="shared" si="16"/>
        <v>0.71</v>
      </c>
      <c r="Q90" s="10">
        <f t="shared" si="17"/>
        <v>14200</v>
      </c>
    </row>
    <row r="91" spans="1:17">
      <c r="A91" s="52">
        <v>84</v>
      </c>
      <c r="B91" s="52">
        <v>71000000</v>
      </c>
      <c r="C91" s="52">
        <f>SUM(B$8:B91)</f>
        <v>1714375000</v>
      </c>
      <c r="D91" s="52">
        <f t="shared" si="18"/>
        <v>1714380000</v>
      </c>
      <c r="E91" s="52">
        <f t="shared" si="19"/>
        <v>285734166.666667</v>
      </c>
      <c r="F91" s="52"/>
      <c r="G91" s="56">
        <v>60000</v>
      </c>
      <c r="H91" s="52">
        <v>1500000</v>
      </c>
      <c r="I91" s="52"/>
      <c r="J91" s="59">
        <v>10</v>
      </c>
      <c r="K91" s="10">
        <v>1</v>
      </c>
      <c r="L91" s="10">
        <v>1</v>
      </c>
      <c r="M91" s="10">
        <v>500</v>
      </c>
      <c r="N91" s="60">
        <v>100000000</v>
      </c>
      <c r="O91" s="10">
        <f t="shared" si="15"/>
        <v>146000</v>
      </c>
      <c r="P91" s="10">
        <f t="shared" si="16"/>
        <v>0.73</v>
      </c>
      <c r="Q91" s="10">
        <f t="shared" si="17"/>
        <v>14600</v>
      </c>
    </row>
    <row r="92" spans="1:17">
      <c r="A92" s="52">
        <v>85</v>
      </c>
      <c r="B92" s="52">
        <v>73000000</v>
      </c>
      <c r="C92" s="52">
        <f>SUM(B$8:B92)</f>
        <v>1787375000</v>
      </c>
      <c r="D92" s="52">
        <f t="shared" si="18"/>
        <v>1787380000</v>
      </c>
      <c r="E92" s="52">
        <f t="shared" si="19"/>
        <v>297900833.333333</v>
      </c>
      <c r="F92" s="52"/>
      <c r="G92" s="56">
        <v>60000</v>
      </c>
      <c r="H92" s="52">
        <v>1500000</v>
      </c>
      <c r="I92" s="52"/>
      <c r="J92" s="59">
        <v>10</v>
      </c>
      <c r="K92" s="10">
        <v>1</v>
      </c>
      <c r="L92" s="10">
        <v>1</v>
      </c>
      <c r="M92" s="10">
        <v>500</v>
      </c>
      <c r="N92" s="60">
        <v>100000000</v>
      </c>
      <c r="O92" s="10">
        <f t="shared" si="15"/>
        <v>150000</v>
      </c>
      <c r="P92" s="10">
        <f t="shared" si="16"/>
        <v>0.75</v>
      </c>
      <c r="Q92" s="10">
        <f t="shared" si="17"/>
        <v>15000</v>
      </c>
    </row>
    <row r="93" spans="1:17">
      <c r="A93" s="52">
        <v>86</v>
      </c>
      <c r="B93" s="52">
        <v>75000000</v>
      </c>
      <c r="C93" s="52">
        <f>SUM(B$8:B93)</f>
        <v>1862375000</v>
      </c>
      <c r="D93" s="52">
        <f t="shared" si="18"/>
        <v>1862380000</v>
      </c>
      <c r="E93" s="52">
        <f t="shared" si="19"/>
        <v>310400833.333333</v>
      </c>
      <c r="F93" s="52"/>
      <c r="G93" s="56">
        <v>60000</v>
      </c>
      <c r="H93" s="52">
        <v>1500000</v>
      </c>
      <c r="I93" s="52"/>
      <c r="J93" s="59">
        <v>10</v>
      </c>
      <c r="K93" s="10">
        <v>1</v>
      </c>
      <c r="L93" s="10">
        <v>1</v>
      </c>
      <c r="M93" s="10">
        <v>500</v>
      </c>
      <c r="N93" s="60">
        <v>100000000</v>
      </c>
      <c r="O93" s="10">
        <f t="shared" si="15"/>
        <v>154000</v>
      </c>
      <c r="P93" s="10">
        <f t="shared" si="16"/>
        <v>0.77</v>
      </c>
      <c r="Q93" s="10">
        <f t="shared" si="17"/>
        <v>15400</v>
      </c>
    </row>
    <row r="94" spans="1:17">
      <c r="A94" s="52">
        <v>87</v>
      </c>
      <c r="B94" s="52">
        <v>77000000</v>
      </c>
      <c r="C94" s="52">
        <f>SUM(B$8:B94)</f>
        <v>1939375000</v>
      </c>
      <c r="D94" s="52">
        <f t="shared" si="18"/>
        <v>1939380000</v>
      </c>
      <c r="E94" s="52">
        <f t="shared" si="19"/>
        <v>323234166.666667</v>
      </c>
      <c r="F94" s="52"/>
      <c r="G94" s="56">
        <v>60000</v>
      </c>
      <c r="H94" s="52">
        <v>1500000</v>
      </c>
      <c r="I94" s="52"/>
      <c r="J94" s="59">
        <v>10</v>
      </c>
      <c r="K94" s="10">
        <v>1</v>
      </c>
      <c r="L94" s="10">
        <v>1</v>
      </c>
      <c r="M94" s="10">
        <v>500</v>
      </c>
      <c r="N94" s="60">
        <v>100000000</v>
      </c>
      <c r="O94" s="10">
        <f t="shared" si="15"/>
        <v>158000</v>
      </c>
      <c r="P94" s="10">
        <f t="shared" si="16"/>
        <v>0.79</v>
      </c>
      <c r="Q94" s="10">
        <f t="shared" si="17"/>
        <v>15800</v>
      </c>
    </row>
    <row r="95" spans="1:17">
      <c r="A95" s="52">
        <v>88</v>
      </c>
      <c r="B95" s="52">
        <v>79000000</v>
      </c>
      <c r="C95" s="52">
        <f>SUM(B$8:B95)</f>
        <v>2018375000</v>
      </c>
      <c r="D95" s="52">
        <f t="shared" si="18"/>
        <v>2018380000</v>
      </c>
      <c r="E95" s="52">
        <f t="shared" si="19"/>
        <v>336400833.333333</v>
      </c>
      <c r="F95" s="52"/>
      <c r="G95" s="56">
        <v>60000</v>
      </c>
      <c r="H95" s="52">
        <v>1500000</v>
      </c>
      <c r="I95" s="52"/>
      <c r="J95" s="59">
        <v>10</v>
      </c>
      <c r="K95" s="10">
        <v>1</v>
      </c>
      <c r="L95" s="10">
        <v>1</v>
      </c>
      <c r="M95" s="10">
        <v>500</v>
      </c>
      <c r="N95" s="60">
        <v>100000000</v>
      </c>
      <c r="O95" s="10">
        <f t="shared" si="15"/>
        <v>162000</v>
      </c>
      <c r="P95" s="10">
        <f t="shared" si="16"/>
        <v>0.81</v>
      </c>
      <c r="Q95" s="10">
        <f t="shared" si="17"/>
        <v>16200</v>
      </c>
    </row>
    <row r="96" spans="1:17">
      <c r="A96" s="52">
        <v>89</v>
      </c>
      <c r="B96" s="52">
        <v>81000000</v>
      </c>
      <c r="C96" s="52">
        <f>SUM(B$8:B96)</f>
        <v>2099375000</v>
      </c>
      <c r="D96" s="52">
        <f t="shared" si="18"/>
        <v>2099380000</v>
      </c>
      <c r="E96" s="52">
        <f t="shared" si="19"/>
        <v>349900833.333333</v>
      </c>
      <c r="F96" s="52"/>
      <c r="G96" s="56">
        <v>60000</v>
      </c>
      <c r="H96" s="52">
        <v>1500000</v>
      </c>
      <c r="I96" s="52"/>
      <c r="J96" s="59">
        <v>10</v>
      </c>
      <c r="K96" s="10">
        <v>1</v>
      </c>
      <c r="L96" s="10">
        <v>1</v>
      </c>
      <c r="M96" s="10">
        <v>500</v>
      </c>
      <c r="N96" s="60">
        <v>100000000</v>
      </c>
      <c r="O96" s="10">
        <f t="shared" si="15"/>
        <v>166000</v>
      </c>
      <c r="P96" s="10">
        <f t="shared" si="16"/>
        <v>0.83</v>
      </c>
      <c r="Q96" s="10">
        <f t="shared" si="17"/>
        <v>16600</v>
      </c>
    </row>
    <row r="97" spans="1:17">
      <c r="A97" s="52">
        <v>90</v>
      </c>
      <c r="B97" s="52">
        <v>83000000</v>
      </c>
      <c r="C97" s="52">
        <f>SUM(B$8:B97)</f>
        <v>2182375000</v>
      </c>
      <c r="D97" s="52">
        <f t="shared" si="18"/>
        <v>2182380000</v>
      </c>
      <c r="E97" s="52">
        <f t="shared" si="19"/>
        <v>363734166.666667</v>
      </c>
      <c r="F97" s="52"/>
      <c r="G97" s="56">
        <v>60000</v>
      </c>
      <c r="H97" s="52">
        <v>1500000</v>
      </c>
      <c r="I97" s="52"/>
      <c r="J97" s="59">
        <v>10</v>
      </c>
      <c r="K97" s="10">
        <v>1</v>
      </c>
      <c r="L97" s="10">
        <v>1</v>
      </c>
      <c r="M97" s="10">
        <v>500</v>
      </c>
      <c r="N97" s="60">
        <v>100000000</v>
      </c>
      <c r="O97" s="10">
        <f t="shared" si="15"/>
        <v>170000</v>
      </c>
      <c r="P97" s="10">
        <f t="shared" si="16"/>
        <v>0.85</v>
      </c>
      <c r="Q97" s="10">
        <f t="shared" si="17"/>
        <v>17000</v>
      </c>
    </row>
    <row r="98" spans="1:17">
      <c r="A98" s="52">
        <v>91</v>
      </c>
      <c r="B98" s="52">
        <v>85000000</v>
      </c>
      <c r="C98" s="52">
        <f>SUM(B$8:B98)</f>
        <v>2267375000</v>
      </c>
      <c r="D98" s="52">
        <f t="shared" si="18"/>
        <v>2267380000</v>
      </c>
      <c r="E98" s="52">
        <f t="shared" si="19"/>
        <v>377900833.333333</v>
      </c>
      <c r="F98" s="52"/>
      <c r="G98" s="56">
        <v>70000</v>
      </c>
      <c r="H98" s="52">
        <v>1800000</v>
      </c>
      <c r="I98" s="52"/>
      <c r="J98" s="59">
        <v>10</v>
      </c>
      <c r="K98" s="10">
        <v>1</v>
      </c>
      <c r="L98" s="10">
        <v>1</v>
      </c>
      <c r="M98" s="10">
        <v>500</v>
      </c>
      <c r="N98" s="60">
        <v>100000000</v>
      </c>
      <c r="O98" s="10">
        <f t="shared" si="15"/>
        <v>174000</v>
      </c>
      <c r="P98" s="10">
        <f t="shared" si="16"/>
        <v>0.87</v>
      </c>
      <c r="Q98" s="10">
        <f t="shared" si="17"/>
        <v>17400</v>
      </c>
    </row>
    <row r="99" spans="1:17">
      <c r="A99" s="52">
        <v>92</v>
      </c>
      <c r="B99" s="52">
        <v>87000000</v>
      </c>
      <c r="C99" s="52">
        <f>SUM(B$8:B99)</f>
        <v>2354375000</v>
      </c>
      <c r="D99" s="52">
        <f t="shared" si="18"/>
        <v>2354380000</v>
      </c>
      <c r="E99" s="52">
        <f t="shared" si="19"/>
        <v>392400833.333333</v>
      </c>
      <c r="F99" s="52"/>
      <c r="G99" s="56">
        <v>70000</v>
      </c>
      <c r="H99" s="52">
        <v>1800000</v>
      </c>
      <c r="I99" s="52"/>
      <c r="J99" s="59">
        <v>10</v>
      </c>
      <c r="K99" s="10">
        <v>1</v>
      </c>
      <c r="L99" s="10">
        <v>1</v>
      </c>
      <c r="M99" s="10">
        <v>500</v>
      </c>
      <c r="N99" s="60">
        <v>100000000</v>
      </c>
      <c r="O99" s="10">
        <f t="shared" si="15"/>
        <v>178000</v>
      </c>
      <c r="P99" s="10">
        <f t="shared" si="16"/>
        <v>0.89</v>
      </c>
      <c r="Q99" s="10">
        <f t="shared" si="17"/>
        <v>17800</v>
      </c>
    </row>
    <row r="100" spans="1:17">
      <c r="A100" s="52">
        <v>93</v>
      </c>
      <c r="B100" s="52">
        <v>89000000</v>
      </c>
      <c r="C100" s="52">
        <f>SUM(B$8:B100)</f>
        <v>2443375000</v>
      </c>
      <c r="D100" s="52">
        <f t="shared" si="18"/>
        <v>2443380000</v>
      </c>
      <c r="E100" s="52">
        <f t="shared" si="19"/>
        <v>407234166.666667</v>
      </c>
      <c r="F100" s="52"/>
      <c r="G100" s="56">
        <v>70000</v>
      </c>
      <c r="H100" s="52">
        <v>1800000</v>
      </c>
      <c r="I100" s="52"/>
      <c r="J100" s="59">
        <v>10</v>
      </c>
      <c r="K100" s="10">
        <v>1</v>
      </c>
      <c r="L100" s="10">
        <v>1</v>
      </c>
      <c r="M100" s="10">
        <v>500</v>
      </c>
      <c r="N100" s="60">
        <v>100000000</v>
      </c>
      <c r="O100" s="10">
        <f t="shared" si="15"/>
        <v>182000</v>
      </c>
      <c r="P100" s="10">
        <f t="shared" si="16"/>
        <v>0.91</v>
      </c>
      <c r="Q100" s="10">
        <f t="shared" si="17"/>
        <v>18200</v>
      </c>
    </row>
    <row r="101" spans="1:17">
      <c r="A101" s="52">
        <v>94</v>
      </c>
      <c r="B101" s="52">
        <v>91000000</v>
      </c>
      <c r="C101" s="52">
        <f>SUM(B$8:B101)</f>
        <v>2534375000</v>
      </c>
      <c r="D101" s="52">
        <f t="shared" si="18"/>
        <v>2534380000</v>
      </c>
      <c r="E101" s="52">
        <f t="shared" si="19"/>
        <v>422400833.333333</v>
      </c>
      <c r="F101" s="52"/>
      <c r="G101" s="56">
        <v>70000</v>
      </c>
      <c r="H101" s="52">
        <v>1800000</v>
      </c>
      <c r="I101" s="52"/>
      <c r="J101" s="59">
        <v>10</v>
      </c>
      <c r="K101" s="10">
        <v>1</v>
      </c>
      <c r="L101" s="10">
        <v>1</v>
      </c>
      <c r="M101" s="10">
        <v>500</v>
      </c>
      <c r="N101" s="60">
        <v>100000000</v>
      </c>
      <c r="O101" s="10">
        <f t="shared" si="15"/>
        <v>186000</v>
      </c>
      <c r="P101" s="10">
        <f t="shared" si="16"/>
        <v>0.93</v>
      </c>
      <c r="Q101" s="10">
        <f t="shared" si="17"/>
        <v>18600</v>
      </c>
    </row>
    <row r="102" spans="1:17">
      <c r="A102" s="52">
        <v>95</v>
      </c>
      <c r="B102" s="52">
        <v>93000000</v>
      </c>
      <c r="C102" s="52">
        <f>SUM(B$8:B102)</f>
        <v>2627375000</v>
      </c>
      <c r="D102" s="52">
        <f t="shared" si="18"/>
        <v>2627380000</v>
      </c>
      <c r="E102" s="52">
        <f t="shared" si="19"/>
        <v>437900833.333333</v>
      </c>
      <c r="F102" s="52"/>
      <c r="G102" s="56">
        <v>70000</v>
      </c>
      <c r="H102" s="52">
        <v>1800000</v>
      </c>
      <c r="I102" s="52"/>
      <c r="J102" s="59">
        <v>10</v>
      </c>
      <c r="K102" s="10">
        <v>1</v>
      </c>
      <c r="L102" s="10">
        <v>1</v>
      </c>
      <c r="M102" s="10">
        <v>500</v>
      </c>
      <c r="N102" s="60">
        <v>100000000</v>
      </c>
      <c r="O102" s="10">
        <f t="shared" si="15"/>
        <v>190000</v>
      </c>
      <c r="P102" s="10">
        <f t="shared" si="16"/>
        <v>0.95</v>
      </c>
      <c r="Q102" s="10">
        <f t="shared" si="17"/>
        <v>19000</v>
      </c>
    </row>
    <row r="103" spans="1:17">
      <c r="A103" s="52">
        <v>96</v>
      </c>
      <c r="B103" s="52">
        <v>95000000</v>
      </c>
      <c r="C103" s="52">
        <f>SUM(B$8:B103)</f>
        <v>2722375000</v>
      </c>
      <c r="D103" s="52">
        <f t="shared" si="18"/>
        <v>2722380000</v>
      </c>
      <c r="E103" s="52">
        <f t="shared" si="19"/>
        <v>453734166.666667</v>
      </c>
      <c r="F103" s="52"/>
      <c r="G103" s="56">
        <v>70000</v>
      </c>
      <c r="H103" s="52">
        <v>1800000</v>
      </c>
      <c r="I103" s="52"/>
      <c r="J103" s="59">
        <v>10</v>
      </c>
      <c r="K103" s="10">
        <v>1</v>
      </c>
      <c r="L103" s="10">
        <v>1</v>
      </c>
      <c r="M103" s="10">
        <v>500</v>
      </c>
      <c r="N103" s="60">
        <v>100000000</v>
      </c>
      <c r="O103" s="10">
        <f t="shared" si="15"/>
        <v>194000</v>
      </c>
      <c r="P103" s="10">
        <f t="shared" si="16"/>
        <v>0.97</v>
      </c>
      <c r="Q103" s="10">
        <f t="shared" si="17"/>
        <v>19400</v>
      </c>
    </row>
    <row r="104" spans="1:17">
      <c r="A104" s="52">
        <v>97</v>
      </c>
      <c r="B104" s="52">
        <v>97000000</v>
      </c>
      <c r="C104" s="52">
        <f>SUM(B$8:B104)</f>
        <v>2819375000</v>
      </c>
      <c r="D104" s="52">
        <f t="shared" si="18"/>
        <v>2819380000</v>
      </c>
      <c r="E104" s="52">
        <f t="shared" si="19"/>
        <v>469900833.333333</v>
      </c>
      <c r="F104" s="52"/>
      <c r="G104" s="56">
        <v>70000</v>
      </c>
      <c r="H104" s="52">
        <v>1800000</v>
      </c>
      <c r="I104" s="52"/>
      <c r="J104" s="59">
        <v>10</v>
      </c>
      <c r="K104" s="10">
        <v>1</v>
      </c>
      <c r="L104" s="10">
        <v>1</v>
      </c>
      <c r="M104" s="10">
        <v>500</v>
      </c>
      <c r="N104" s="60">
        <v>100000000</v>
      </c>
      <c r="O104" s="10">
        <f t="shared" si="15"/>
        <v>198000</v>
      </c>
      <c r="P104" s="10">
        <f t="shared" si="16"/>
        <v>0.99</v>
      </c>
      <c r="Q104" s="10">
        <f t="shared" si="17"/>
        <v>19800</v>
      </c>
    </row>
    <row r="105" spans="1:17">
      <c r="A105" s="52">
        <v>98</v>
      </c>
      <c r="B105" s="52">
        <v>99000000</v>
      </c>
      <c r="C105" s="52">
        <f>SUM(B$8:B105)</f>
        <v>2918375000</v>
      </c>
      <c r="D105" s="52">
        <f t="shared" si="18"/>
        <v>2918380000</v>
      </c>
      <c r="E105" s="52">
        <f t="shared" si="19"/>
        <v>486400833.333333</v>
      </c>
      <c r="F105" s="52"/>
      <c r="G105" s="56">
        <v>70000</v>
      </c>
      <c r="H105" s="52">
        <v>1800000</v>
      </c>
      <c r="I105" s="52"/>
      <c r="J105" s="59">
        <v>10</v>
      </c>
      <c r="K105" s="10">
        <v>1</v>
      </c>
      <c r="L105" s="10">
        <v>1</v>
      </c>
      <c r="M105" s="10">
        <v>500</v>
      </c>
      <c r="N105" s="60">
        <v>100000000</v>
      </c>
      <c r="O105" s="10">
        <f t="shared" si="15"/>
        <v>202000</v>
      </c>
      <c r="P105" s="10">
        <f t="shared" si="16"/>
        <v>1.01</v>
      </c>
      <c r="Q105" s="10">
        <f t="shared" si="17"/>
        <v>20200</v>
      </c>
    </row>
    <row r="106" spans="1:17">
      <c r="A106" s="52">
        <v>99</v>
      </c>
      <c r="B106" s="52">
        <v>101000000</v>
      </c>
      <c r="C106" s="52">
        <f>SUM(B$8:B106)</f>
        <v>3019375000</v>
      </c>
      <c r="D106" s="52">
        <f t="shared" si="18"/>
        <v>3019380000</v>
      </c>
      <c r="E106" s="52">
        <f t="shared" si="19"/>
        <v>503234166.666667</v>
      </c>
      <c r="F106" s="52"/>
      <c r="G106" s="56">
        <v>70000</v>
      </c>
      <c r="H106" s="52">
        <v>1800000</v>
      </c>
      <c r="I106" s="52"/>
      <c r="J106" s="59">
        <v>10</v>
      </c>
      <c r="K106" s="10">
        <v>1</v>
      </c>
      <c r="L106" s="10">
        <v>1</v>
      </c>
      <c r="M106" s="10">
        <v>500</v>
      </c>
      <c r="N106" s="60">
        <v>100000000</v>
      </c>
      <c r="O106" s="10">
        <f t="shared" si="15"/>
        <v>206000</v>
      </c>
      <c r="P106" s="10">
        <f t="shared" si="16"/>
        <v>1.03</v>
      </c>
      <c r="Q106" s="10">
        <f t="shared" si="17"/>
        <v>20600</v>
      </c>
    </row>
    <row r="107" spans="1:17">
      <c r="A107" s="52">
        <v>100</v>
      </c>
      <c r="B107" s="52">
        <v>103000000</v>
      </c>
      <c r="C107" s="52">
        <f>SUM(B$8:B107)</f>
        <v>3122375000</v>
      </c>
      <c r="D107" s="52">
        <f t="shared" si="18"/>
        <v>3122380000</v>
      </c>
      <c r="E107" s="52">
        <f t="shared" si="19"/>
        <v>520400833.333333</v>
      </c>
      <c r="F107" s="52"/>
      <c r="G107" s="56">
        <v>70000</v>
      </c>
      <c r="H107" s="52">
        <v>1800000</v>
      </c>
      <c r="I107" s="52"/>
      <c r="J107" s="59">
        <v>10</v>
      </c>
      <c r="K107" s="10">
        <v>1</v>
      </c>
      <c r="L107" s="10">
        <v>1</v>
      </c>
      <c r="M107" s="10">
        <v>500</v>
      </c>
      <c r="N107" s="60">
        <v>100000000</v>
      </c>
      <c r="O107" s="10">
        <f t="shared" si="15"/>
        <v>210000</v>
      </c>
      <c r="P107" s="10">
        <f t="shared" si="16"/>
        <v>1.05</v>
      </c>
      <c r="Q107" s="10">
        <f t="shared" si="17"/>
        <v>21000</v>
      </c>
    </row>
    <row r="108" spans="1:17">
      <c r="A108" s="52">
        <v>101</v>
      </c>
      <c r="B108" s="76">
        <v>105000000</v>
      </c>
      <c r="C108" s="76"/>
      <c r="D108" s="76"/>
      <c r="E108" s="76"/>
      <c r="F108" s="76"/>
      <c r="G108" s="56">
        <v>75000</v>
      </c>
      <c r="H108" s="59">
        <v>2000000</v>
      </c>
      <c r="I108" s="59"/>
      <c r="J108" s="59"/>
      <c r="L108" s="10"/>
      <c r="M108" s="10"/>
      <c r="N108" s="60"/>
      <c r="Q108" s="10">
        <f t="shared" si="17"/>
        <v>21400</v>
      </c>
    </row>
    <row r="109" spans="1:17">
      <c r="A109" s="52">
        <v>102</v>
      </c>
      <c r="B109" s="76">
        <v>107000000</v>
      </c>
      <c r="C109" s="76"/>
      <c r="D109" s="76"/>
      <c r="E109" s="76"/>
      <c r="F109" s="76"/>
      <c r="G109" s="56">
        <v>75000</v>
      </c>
      <c r="H109" s="59">
        <v>2000000</v>
      </c>
      <c r="I109" s="59"/>
      <c r="J109" s="59"/>
      <c r="L109" s="10"/>
      <c r="M109" s="10"/>
      <c r="N109" s="60"/>
      <c r="Q109" s="10">
        <f t="shared" si="17"/>
        <v>21800</v>
      </c>
    </row>
    <row r="110" spans="1:17">
      <c r="A110" s="52">
        <v>103</v>
      </c>
      <c r="B110" s="76">
        <v>109000000</v>
      </c>
      <c r="C110" s="76"/>
      <c r="D110" s="76"/>
      <c r="E110" s="76"/>
      <c r="F110" s="76"/>
      <c r="G110" s="56">
        <v>75000</v>
      </c>
      <c r="H110" s="59">
        <v>2000000</v>
      </c>
      <c r="I110" s="59"/>
      <c r="J110" s="59"/>
      <c r="L110" s="10"/>
      <c r="M110" s="10"/>
      <c r="N110" s="60"/>
      <c r="Q110" s="10">
        <f t="shared" si="17"/>
        <v>22200</v>
      </c>
    </row>
    <row r="111" spans="1:17">
      <c r="A111" s="52">
        <v>104</v>
      </c>
      <c r="B111" s="76">
        <v>111000000</v>
      </c>
      <c r="C111" s="76"/>
      <c r="D111" s="76"/>
      <c r="E111" s="76"/>
      <c r="F111" s="76"/>
      <c r="G111" s="56">
        <v>75000</v>
      </c>
      <c r="H111" s="59">
        <v>2000000</v>
      </c>
      <c r="I111" s="59"/>
      <c r="J111" s="59"/>
      <c r="L111" s="10"/>
      <c r="M111" s="10"/>
      <c r="N111" s="60"/>
      <c r="Q111" s="10">
        <f t="shared" si="17"/>
        <v>22600</v>
      </c>
    </row>
    <row r="112" spans="1:17">
      <c r="A112" s="52">
        <v>105</v>
      </c>
      <c r="B112" s="76">
        <v>113000000</v>
      </c>
      <c r="C112" s="76"/>
      <c r="D112" s="76"/>
      <c r="E112" s="76"/>
      <c r="F112" s="76"/>
      <c r="G112" s="56">
        <v>75000</v>
      </c>
      <c r="H112" s="59">
        <v>2000000</v>
      </c>
      <c r="I112" s="59"/>
      <c r="J112" s="59"/>
      <c r="L112" s="10"/>
      <c r="M112" s="10"/>
      <c r="N112" s="60"/>
      <c r="Q112" s="10">
        <f t="shared" si="17"/>
        <v>23000</v>
      </c>
    </row>
    <row r="113" spans="1:17">
      <c r="A113" s="52">
        <v>106</v>
      </c>
      <c r="B113" s="76">
        <v>115000000</v>
      </c>
      <c r="C113" s="76"/>
      <c r="D113" s="76"/>
      <c r="E113" s="76"/>
      <c r="F113" s="76"/>
      <c r="G113" s="56">
        <v>75000</v>
      </c>
      <c r="H113" s="59">
        <v>2000000</v>
      </c>
      <c r="I113" s="59"/>
      <c r="J113" s="59"/>
      <c r="L113" s="10"/>
      <c r="M113" s="10"/>
      <c r="N113" s="60"/>
      <c r="Q113" s="10">
        <f t="shared" si="17"/>
        <v>23400</v>
      </c>
    </row>
    <row r="114" spans="1:17">
      <c r="A114" s="52">
        <v>107</v>
      </c>
      <c r="B114" s="76">
        <v>117000000</v>
      </c>
      <c r="C114" s="76"/>
      <c r="D114" s="76"/>
      <c r="E114" s="76"/>
      <c r="F114" s="76"/>
      <c r="G114" s="56">
        <v>75000</v>
      </c>
      <c r="H114" s="59">
        <v>2000000</v>
      </c>
      <c r="I114" s="59"/>
      <c r="J114" s="59"/>
      <c r="L114" s="10"/>
      <c r="M114" s="10"/>
      <c r="N114" s="60"/>
      <c r="Q114" s="10">
        <f t="shared" si="17"/>
        <v>23800</v>
      </c>
    </row>
    <row r="115" spans="1:17">
      <c r="A115" s="52">
        <v>108</v>
      </c>
      <c r="B115" s="76">
        <v>119000000</v>
      </c>
      <c r="C115" s="76"/>
      <c r="D115" s="76"/>
      <c r="E115" s="76"/>
      <c r="F115" s="76"/>
      <c r="G115" s="56">
        <v>75000</v>
      </c>
      <c r="H115" s="59">
        <v>2000000</v>
      </c>
      <c r="I115" s="59"/>
      <c r="J115" s="59"/>
      <c r="L115" s="10"/>
      <c r="M115" s="10"/>
      <c r="N115" s="60"/>
      <c r="Q115" s="10">
        <f t="shared" si="17"/>
        <v>24200</v>
      </c>
    </row>
    <row r="116" spans="1:17">
      <c r="A116" s="52">
        <v>109</v>
      </c>
      <c r="B116" s="76">
        <v>121000000</v>
      </c>
      <c r="C116" s="76"/>
      <c r="D116" s="76"/>
      <c r="E116" s="76"/>
      <c r="F116" s="76"/>
      <c r="G116" s="56">
        <v>75000</v>
      </c>
      <c r="H116" s="59">
        <v>2000000</v>
      </c>
      <c r="I116" s="59"/>
      <c r="J116" s="59"/>
      <c r="L116" s="10"/>
      <c r="M116" s="10"/>
      <c r="N116" s="60"/>
      <c r="Q116" s="10">
        <f t="shared" si="17"/>
        <v>24600</v>
      </c>
    </row>
    <row r="117" spans="1:17">
      <c r="A117" s="52">
        <v>110</v>
      </c>
      <c r="B117" s="76">
        <v>123000000</v>
      </c>
      <c r="C117" s="76"/>
      <c r="D117" s="76"/>
      <c r="E117" s="76"/>
      <c r="F117" s="76"/>
      <c r="G117" s="56">
        <v>75000</v>
      </c>
      <c r="H117" s="59">
        <v>2000000</v>
      </c>
      <c r="I117" s="59"/>
      <c r="J117" s="59"/>
      <c r="L117" s="10"/>
      <c r="M117" s="10"/>
      <c r="N117" s="60"/>
      <c r="Q117" s="10">
        <f t="shared" si="17"/>
        <v>25000</v>
      </c>
    </row>
    <row r="118" spans="1:17">
      <c r="A118" s="52">
        <v>111</v>
      </c>
      <c r="B118" s="76">
        <v>125000000</v>
      </c>
      <c r="C118" s="76"/>
      <c r="D118" s="76"/>
      <c r="E118" s="76"/>
      <c r="F118" s="76"/>
      <c r="G118" s="5">
        <v>80000</v>
      </c>
      <c r="H118" s="59">
        <v>2000000</v>
      </c>
      <c r="I118" s="59"/>
      <c r="J118" s="59"/>
      <c r="L118" s="10"/>
      <c r="M118" s="10"/>
      <c r="N118" s="60"/>
      <c r="Q118" s="10">
        <f t="shared" si="17"/>
        <v>25400</v>
      </c>
    </row>
    <row r="119" spans="1:17">
      <c r="A119" s="52">
        <v>112</v>
      </c>
      <c r="B119" s="76">
        <v>127000000</v>
      </c>
      <c r="C119" s="76"/>
      <c r="D119" s="76"/>
      <c r="E119" s="76"/>
      <c r="F119" s="76"/>
      <c r="G119" s="5">
        <v>80000</v>
      </c>
      <c r="H119" s="59">
        <v>2000000</v>
      </c>
      <c r="I119" s="59"/>
      <c r="J119" s="59"/>
      <c r="L119" s="10"/>
      <c r="M119" s="10"/>
      <c r="N119" s="60"/>
      <c r="Q119" s="10">
        <f t="shared" si="17"/>
        <v>25800</v>
      </c>
    </row>
    <row r="120" spans="1:17">
      <c r="A120" s="52">
        <v>113</v>
      </c>
      <c r="B120" s="76">
        <v>129000000</v>
      </c>
      <c r="C120" s="76"/>
      <c r="D120" s="76"/>
      <c r="E120" s="76"/>
      <c r="F120" s="76"/>
      <c r="G120" s="5">
        <v>80000</v>
      </c>
      <c r="H120" s="59">
        <v>2000000</v>
      </c>
      <c r="I120" s="59"/>
      <c r="J120" s="59"/>
      <c r="L120" s="10"/>
      <c r="M120" s="10"/>
      <c r="N120" s="60"/>
      <c r="Q120" s="10">
        <f t="shared" si="17"/>
        <v>26200</v>
      </c>
    </row>
    <row r="121" spans="1:17">
      <c r="A121" s="52">
        <v>114</v>
      </c>
      <c r="B121" s="76">
        <v>131000000</v>
      </c>
      <c r="C121" s="76"/>
      <c r="D121" s="76"/>
      <c r="E121" s="76"/>
      <c r="F121" s="76"/>
      <c r="G121" s="5">
        <v>80000</v>
      </c>
      <c r="H121" s="59">
        <v>2000000</v>
      </c>
      <c r="I121" s="59"/>
      <c r="J121" s="59"/>
      <c r="L121" s="10"/>
      <c r="M121" s="10"/>
      <c r="N121" s="60"/>
      <c r="Q121" s="10">
        <f t="shared" si="17"/>
        <v>26600</v>
      </c>
    </row>
    <row r="122" spans="1:17">
      <c r="A122" s="52">
        <v>115</v>
      </c>
      <c r="B122" s="76">
        <v>133000000</v>
      </c>
      <c r="C122" s="76"/>
      <c r="D122" s="76"/>
      <c r="E122" s="76"/>
      <c r="F122" s="76"/>
      <c r="G122" s="5">
        <v>80000</v>
      </c>
      <c r="H122" s="59">
        <v>2000000</v>
      </c>
      <c r="I122" s="59"/>
      <c r="J122" s="59"/>
      <c r="L122" s="10"/>
      <c r="M122" s="10"/>
      <c r="N122" s="60"/>
      <c r="Q122" s="10">
        <f t="shared" si="17"/>
        <v>27000</v>
      </c>
    </row>
    <row r="123" spans="1:17">
      <c r="A123" s="52">
        <v>116</v>
      </c>
      <c r="B123" s="76">
        <v>135000000</v>
      </c>
      <c r="C123" s="76"/>
      <c r="D123" s="76"/>
      <c r="E123" s="76"/>
      <c r="F123" s="76"/>
      <c r="G123" s="5">
        <v>80000</v>
      </c>
      <c r="H123" s="59">
        <v>2000000</v>
      </c>
      <c r="I123" s="59"/>
      <c r="J123" s="59"/>
      <c r="L123" s="10"/>
      <c r="M123" s="10"/>
      <c r="N123" s="60"/>
      <c r="Q123" s="10">
        <f t="shared" si="17"/>
        <v>27400</v>
      </c>
    </row>
    <row r="124" spans="1:17">
      <c r="A124" s="52">
        <v>117</v>
      </c>
      <c r="B124" s="76">
        <v>137000000</v>
      </c>
      <c r="C124" s="76"/>
      <c r="D124" s="76"/>
      <c r="E124" s="76"/>
      <c r="F124" s="76"/>
      <c r="G124" s="5">
        <v>80000</v>
      </c>
      <c r="H124" s="59">
        <v>2000000</v>
      </c>
      <c r="I124" s="59"/>
      <c r="J124" s="59"/>
      <c r="L124" s="10"/>
      <c r="M124" s="10"/>
      <c r="N124" s="60"/>
      <c r="Q124" s="10">
        <f t="shared" si="17"/>
        <v>27800</v>
      </c>
    </row>
    <row r="125" spans="1:17">
      <c r="A125" s="52">
        <v>118</v>
      </c>
      <c r="B125" s="76">
        <v>139000000</v>
      </c>
      <c r="C125" s="76"/>
      <c r="D125" s="76"/>
      <c r="E125" s="76"/>
      <c r="F125" s="76"/>
      <c r="G125" s="5">
        <v>80000</v>
      </c>
      <c r="H125" s="59">
        <v>2000000</v>
      </c>
      <c r="I125" s="59"/>
      <c r="J125" s="59"/>
      <c r="L125" s="10"/>
      <c r="M125" s="10"/>
      <c r="N125" s="60"/>
      <c r="Q125" s="10">
        <f t="shared" si="17"/>
        <v>28200</v>
      </c>
    </row>
    <row r="126" spans="1:17">
      <c r="A126" s="52">
        <v>119</v>
      </c>
      <c r="B126" s="76">
        <v>141000000</v>
      </c>
      <c r="C126" s="76"/>
      <c r="D126" s="76"/>
      <c r="E126" s="76"/>
      <c r="F126" s="76"/>
      <c r="G126" s="5">
        <v>80000</v>
      </c>
      <c r="H126" s="59">
        <v>2000000</v>
      </c>
      <c r="I126" s="59"/>
      <c r="J126" s="59"/>
      <c r="L126" s="10"/>
      <c r="M126" s="10"/>
      <c r="N126" s="60"/>
      <c r="Q126" s="10">
        <f t="shared" si="17"/>
        <v>28600</v>
      </c>
    </row>
    <row r="127" spans="1:17">
      <c r="A127" s="52">
        <v>120</v>
      </c>
      <c r="B127" s="76">
        <v>143000000</v>
      </c>
      <c r="C127" s="76"/>
      <c r="D127" s="76"/>
      <c r="E127" s="76"/>
      <c r="F127" s="76"/>
      <c r="G127" s="5">
        <v>80000</v>
      </c>
      <c r="H127" s="59">
        <v>2000000</v>
      </c>
      <c r="I127" s="59"/>
      <c r="J127" s="59"/>
      <c r="L127" s="10"/>
      <c r="M127" s="10"/>
      <c r="N127" s="60"/>
      <c r="Q127" s="10">
        <f t="shared" si="17"/>
        <v>29000</v>
      </c>
    </row>
    <row r="128" spans="1:17">
      <c r="A128" s="52">
        <v>121</v>
      </c>
      <c r="B128" s="76">
        <v>145000000</v>
      </c>
      <c r="C128" s="76"/>
      <c r="D128" s="76"/>
      <c r="E128" s="76"/>
      <c r="F128" s="76"/>
      <c r="G128" s="5">
        <v>85000</v>
      </c>
      <c r="H128" s="59">
        <v>2000000</v>
      </c>
      <c r="I128" s="59"/>
      <c r="J128" s="59"/>
      <c r="L128" s="10"/>
      <c r="M128" s="10"/>
      <c r="N128" s="60"/>
      <c r="Q128" s="10">
        <f t="shared" si="17"/>
        <v>29400</v>
      </c>
    </row>
    <row r="129" spans="1:17">
      <c r="A129" s="52">
        <v>122</v>
      </c>
      <c r="B129" s="76">
        <v>147000000</v>
      </c>
      <c r="C129" s="76"/>
      <c r="D129" s="76"/>
      <c r="E129" s="76"/>
      <c r="F129" s="76"/>
      <c r="G129" s="5">
        <v>85000</v>
      </c>
      <c r="H129" s="59">
        <v>2000000</v>
      </c>
      <c r="I129" s="59"/>
      <c r="J129" s="59"/>
      <c r="L129" s="10"/>
      <c r="M129" s="10"/>
      <c r="N129" s="60"/>
      <c r="Q129" s="10">
        <f t="shared" si="17"/>
        <v>29800</v>
      </c>
    </row>
    <row r="130" spans="1:17">
      <c r="A130" s="52">
        <v>123</v>
      </c>
      <c r="B130" s="76">
        <v>149000000</v>
      </c>
      <c r="C130" s="76"/>
      <c r="D130" s="76"/>
      <c r="E130" s="76"/>
      <c r="F130" s="76"/>
      <c r="G130" s="5">
        <v>85000</v>
      </c>
      <c r="H130" s="59">
        <v>2000000</v>
      </c>
      <c r="I130" s="59"/>
      <c r="J130" s="59"/>
      <c r="L130" s="10"/>
      <c r="M130" s="10"/>
      <c r="N130" s="60"/>
      <c r="Q130" s="10">
        <f t="shared" si="17"/>
        <v>30200</v>
      </c>
    </row>
    <row r="131" spans="1:17">
      <c r="A131" s="52">
        <v>124</v>
      </c>
      <c r="B131" s="76">
        <v>151000000</v>
      </c>
      <c r="C131" s="76"/>
      <c r="D131" s="76"/>
      <c r="E131" s="76"/>
      <c r="F131" s="76"/>
      <c r="G131" s="5">
        <v>85000</v>
      </c>
      <c r="H131" s="59">
        <v>2000000</v>
      </c>
      <c r="I131" s="59"/>
      <c r="J131" s="59"/>
      <c r="L131" s="10"/>
      <c r="M131" s="10"/>
      <c r="N131" s="60"/>
      <c r="Q131" s="10">
        <f t="shared" si="17"/>
        <v>30600</v>
      </c>
    </row>
    <row r="132" spans="1:17">
      <c r="A132" s="52">
        <v>125</v>
      </c>
      <c r="B132" s="76">
        <v>153000000</v>
      </c>
      <c r="C132" s="76"/>
      <c r="D132" s="76"/>
      <c r="E132" s="76"/>
      <c r="F132" s="76"/>
      <c r="G132" s="5">
        <v>85000</v>
      </c>
      <c r="H132" s="59">
        <v>2000000</v>
      </c>
      <c r="I132" s="59"/>
      <c r="J132" s="59"/>
      <c r="L132" s="10"/>
      <c r="M132" s="10"/>
      <c r="N132" s="60"/>
      <c r="Q132" s="10">
        <f t="shared" si="17"/>
        <v>31000</v>
      </c>
    </row>
    <row r="133" spans="1:17">
      <c r="A133" s="52">
        <v>126</v>
      </c>
      <c r="B133" s="76">
        <v>155000000</v>
      </c>
      <c r="C133" s="76"/>
      <c r="D133" s="76"/>
      <c r="E133" s="76"/>
      <c r="F133" s="76"/>
      <c r="G133" s="5">
        <v>85000</v>
      </c>
      <c r="H133" s="59">
        <v>2000000</v>
      </c>
      <c r="I133" s="59"/>
      <c r="J133" s="59"/>
      <c r="L133" s="10"/>
      <c r="M133" s="10"/>
      <c r="N133" s="60"/>
      <c r="Q133" s="10">
        <f t="shared" si="17"/>
        <v>31400</v>
      </c>
    </row>
    <row r="134" spans="1:17">
      <c r="A134" s="52">
        <v>127</v>
      </c>
      <c r="B134" s="76">
        <v>157000000</v>
      </c>
      <c r="C134" s="76"/>
      <c r="D134" s="76"/>
      <c r="E134" s="76"/>
      <c r="F134" s="76"/>
      <c r="G134" s="5">
        <v>85000</v>
      </c>
      <c r="H134" s="59">
        <v>2000000</v>
      </c>
      <c r="I134" s="59"/>
      <c r="J134" s="59"/>
      <c r="L134" s="10"/>
      <c r="M134" s="10"/>
      <c r="N134" s="60"/>
      <c r="Q134" s="10">
        <f t="shared" si="17"/>
        <v>31800</v>
      </c>
    </row>
    <row r="135" spans="1:17">
      <c r="A135" s="52">
        <v>128</v>
      </c>
      <c r="B135" s="76">
        <v>159000000</v>
      </c>
      <c r="C135" s="76"/>
      <c r="D135" s="76"/>
      <c r="E135" s="76"/>
      <c r="F135" s="76"/>
      <c r="G135" s="5">
        <v>85000</v>
      </c>
      <c r="H135" s="59">
        <v>2000000</v>
      </c>
      <c r="I135" s="59"/>
      <c r="J135" s="59"/>
      <c r="L135" s="10"/>
      <c r="M135" s="10"/>
      <c r="N135" s="60"/>
      <c r="Q135" s="10">
        <f t="shared" si="17"/>
        <v>32200</v>
      </c>
    </row>
    <row r="136" spans="1:17">
      <c r="A136" s="52">
        <v>129</v>
      </c>
      <c r="B136" s="76">
        <v>161000000</v>
      </c>
      <c r="C136" s="76"/>
      <c r="D136" s="76"/>
      <c r="E136" s="76"/>
      <c r="F136" s="76"/>
      <c r="G136" s="5">
        <v>85000</v>
      </c>
      <c r="H136" s="59">
        <v>2000000</v>
      </c>
      <c r="I136" s="59"/>
      <c r="J136" s="59"/>
      <c r="L136" s="10"/>
      <c r="M136" s="10"/>
      <c r="N136" s="60"/>
      <c r="Q136" s="10">
        <f t="shared" ref="Q136:Q199" si="20">B137/5000</f>
        <v>32600</v>
      </c>
    </row>
    <row r="137" spans="1:17">
      <c r="A137" s="52">
        <v>130</v>
      </c>
      <c r="B137" s="76">
        <v>163000000</v>
      </c>
      <c r="C137" s="76"/>
      <c r="D137" s="76"/>
      <c r="E137" s="76"/>
      <c r="F137" s="76"/>
      <c r="G137" s="5">
        <v>85000</v>
      </c>
      <c r="H137" s="59">
        <v>2000000</v>
      </c>
      <c r="I137" s="59"/>
      <c r="J137" s="59"/>
      <c r="L137" s="10"/>
      <c r="M137" s="10"/>
      <c r="N137" s="60"/>
      <c r="Q137" s="10">
        <f t="shared" si="20"/>
        <v>33000</v>
      </c>
    </row>
    <row r="138" spans="1:17">
      <c r="A138" s="52">
        <v>131</v>
      </c>
      <c r="B138" s="76">
        <v>165000000</v>
      </c>
      <c r="C138" s="76"/>
      <c r="D138" s="76"/>
      <c r="E138" s="76"/>
      <c r="F138" s="76"/>
      <c r="G138" s="5">
        <v>90000</v>
      </c>
      <c r="H138" s="59">
        <v>2000000</v>
      </c>
      <c r="I138" s="59"/>
      <c r="J138" s="59"/>
      <c r="L138" s="10"/>
      <c r="M138" s="10"/>
      <c r="N138" s="60"/>
      <c r="Q138" s="10">
        <f t="shared" si="20"/>
        <v>33400</v>
      </c>
    </row>
    <row r="139" spans="1:17">
      <c r="A139" s="52">
        <v>132</v>
      </c>
      <c r="B139" s="76">
        <v>167000000</v>
      </c>
      <c r="C139" s="76"/>
      <c r="D139" s="76"/>
      <c r="E139" s="76"/>
      <c r="F139" s="76"/>
      <c r="G139" s="5">
        <v>90000</v>
      </c>
      <c r="H139" s="59">
        <v>2000000</v>
      </c>
      <c r="I139" s="59"/>
      <c r="J139" s="59"/>
      <c r="L139" s="10"/>
      <c r="M139" s="10"/>
      <c r="N139" s="60"/>
      <c r="Q139" s="10">
        <f t="shared" si="20"/>
        <v>33800</v>
      </c>
    </row>
    <row r="140" spans="1:17">
      <c r="A140" s="52">
        <v>133</v>
      </c>
      <c r="B140" s="76">
        <v>169000000</v>
      </c>
      <c r="C140" s="76"/>
      <c r="D140" s="76"/>
      <c r="E140" s="76"/>
      <c r="F140" s="76"/>
      <c r="G140" s="5">
        <v>90000</v>
      </c>
      <c r="H140" s="59">
        <v>2000000</v>
      </c>
      <c r="I140" s="59"/>
      <c r="J140" s="59"/>
      <c r="L140" s="10"/>
      <c r="M140" s="10"/>
      <c r="N140" s="60"/>
      <c r="Q140" s="10">
        <f t="shared" si="20"/>
        <v>34200</v>
      </c>
    </row>
    <row r="141" spans="1:17">
      <c r="A141" s="52">
        <v>134</v>
      </c>
      <c r="B141" s="76">
        <v>171000000</v>
      </c>
      <c r="C141" s="76"/>
      <c r="D141" s="76"/>
      <c r="E141" s="76"/>
      <c r="F141" s="76"/>
      <c r="G141" s="5">
        <v>90000</v>
      </c>
      <c r="H141" s="59">
        <v>2000000</v>
      </c>
      <c r="I141" s="59"/>
      <c r="J141" s="59"/>
      <c r="L141" s="10"/>
      <c r="M141" s="10"/>
      <c r="N141" s="60"/>
      <c r="Q141" s="10">
        <f t="shared" si="20"/>
        <v>34600</v>
      </c>
    </row>
    <row r="142" spans="1:17">
      <c r="A142" s="52">
        <v>135</v>
      </c>
      <c r="B142" s="76">
        <v>173000000</v>
      </c>
      <c r="C142" s="76"/>
      <c r="D142" s="76"/>
      <c r="E142" s="76"/>
      <c r="F142" s="76"/>
      <c r="G142" s="5">
        <v>90000</v>
      </c>
      <c r="H142" s="59">
        <v>2000000</v>
      </c>
      <c r="I142" s="59"/>
      <c r="J142" s="59"/>
      <c r="L142" s="10"/>
      <c r="M142" s="10"/>
      <c r="N142" s="60"/>
      <c r="Q142" s="10">
        <f t="shared" si="20"/>
        <v>35000</v>
      </c>
    </row>
    <row r="143" spans="1:17">
      <c r="A143" s="52">
        <v>136</v>
      </c>
      <c r="B143" s="76">
        <v>175000000</v>
      </c>
      <c r="C143" s="76"/>
      <c r="D143" s="76"/>
      <c r="E143" s="76"/>
      <c r="F143" s="76"/>
      <c r="G143" s="5">
        <v>90000</v>
      </c>
      <c r="H143" s="59">
        <v>2000000</v>
      </c>
      <c r="I143" s="59"/>
      <c r="J143" s="59"/>
      <c r="L143" s="10"/>
      <c r="M143" s="10"/>
      <c r="N143" s="60"/>
      <c r="Q143" s="10">
        <f t="shared" si="20"/>
        <v>35400</v>
      </c>
    </row>
    <row r="144" spans="1:17">
      <c r="A144" s="52">
        <v>137</v>
      </c>
      <c r="B144" s="76">
        <v>177000000</v>
      </c>
      <c r="C144" s="76"/>
      <c r="D144" s="76"/>
      <c r="E144" s="76"/>
      <c r="F144" s="76"/>
      <c r="G144" s="5">
        <v>90000</v>
      </c>
      <c r="H144" s="59">
        <v>2000000</v>
      </c>
      <c r="I144" s="59"/>
      <c r="J144" s="59"/>
      <c r="L144" s="10"/>
      <c r="M144" s="10"/>
      <c r="N144" s="60"/>
      <c r="Q144" s="10">
        <f t="shared" si="20"/>
        <v>35800</v>
      </c>
    </row>
    <row r="145" spans="1:17">
      <c r="A145" s="52">
        <v>138</v>
      </c>
      <c r="B145" s="76">
        <v>179000000</v>
      </c>
      <c r="C145" s="76"/>
      <c r="D145" s="76"/>
      <c r="E145" s="76"/>
      <c r="F145" s="76"/>
      <c r="G145" s="5">
        <v>90000</v>
      </c>
      <c r="H145" s="59">
        <v>2000000</v>
      </c>
      <c r="I145" s="59"/>
      <c r="J145" s="59"/>
      <c r="L145" s="10"/>
      <c r="M145" s="10"/>
      <c r="N145" s="60"/>
      <c r="Q145" s="10">
        <f t="shared" si="20"/>
        <v>36200</v>
      </c>
    </row>
    <row r="146" spans="1:17">
      <c r="A146" s="52">
        <v>139</v>
      </c>
      <c r="B146" s="76">
        <v>181000000</v>
      </c>
      <c r="C146" s="76"/>
      <c r="D146" s="76"/>
      <c r="E146" s="76"/>
      <c r="F146" s="76"/>
      <c r="G146" s="5">
        <v>90000</v>
      </c>
      <c r="H146" s="59">
        <v>2000000</v>
      </c>
      <c r="I146" s="59"/>
      <c r="J146" s="59"/>
      <c r="L146" s="10"/>
      <c r="M146" s="10"/>
      <c r="N146" s="60"/>
      <c r="Q146" s="10">
        <f t="shared" si="20"/>
        <v>36600</v>
      </c>
    </row>
    <row r="147" spans="1:17">
      <c r="A147" s="52">
        <v>140</v>
      </c>
      <c r="B147" s="76">
        <v>183000000</v>
      </c>
      <c r="C147" s="76"/>
      <c r="D147" s="76"/>
      <c r="E147" s="76"/>
      <c r="F147" s="76"/>
      <c r="G147" s="5">
        <v>90000</v>
      </c>
      <c r="H147" s="59">
        <v>2000000</v>
      </c>
      <c r="I147" s="59"/>
      <c r="J147" s="59"/>
      <c r="L147" s="10"/>
      <c r="M147" s="10"/>
      <c r="N147" s="60"/>
      <c r="Q147" s="10">
        <f t="shared" si="20"/>
        <v>37000</v>
      </c>
    </row>
    <row r="148" spans="1:17">
      <c r="A148" s="52">
        <v>141</v>
      </c>
      <c r="B148" s="76">
        <v>185000000</v>
      </c>
      <c r="C148" s="76"/>
      <c r="D148" s="76"/>
      <c r="E148" s="76"/>
      <c r="F148" s="76"/>
      <c r="G148" s="5">
        <v>95000</v>
      </c>
      <c r="H148" s="59">
        <v>2000000</v>
      </c>
      <c r="I148" s="59"/>
      <c r="J148" s="59"/>
      <c r="L148" s="10"/>
      <c r="M148" s="10"/>
      <c r="N148" s="60"/>
      <c r="Q148" s="10">
        <f t="shared" si="20"/>
        <v>37400</v>
      </c>
    </row>
    <row r="149" spans="1:17">
      <c r="A149" s="52">
        <v>142</v>
      </c>
      <c r="B149" s="76">
        <v>187000000</v>
      </c>
      <c r="C149" s="76"/>
      <c r="D149" s="76"/>
      <c r="E149" s="76"/>
      <c r="F149" s="76"/>
      <c r="G149" s="5">
        <v>95000</v>
      </c>
      <c r="H149" s="59">
        <v>2000000</v>
      </c>
      <c r="I149" s="59"/>
      <c r="J149" s="59"/>
      <c r="L149" s="10"/>
      <c r="M149" s="10"/>
      <c r="N149" s="60"/>
      <c r="Q149" s="10">
        <f t="shared" si="20"/>
        <v>37800</v>
      </c>
    </row>
    <row r="150" spans="1:17">
      <c r="A150" s="52">
        <v>143</v>
      </c>
      <c r="B150" s="76">
        <v>189000000</v>
      </c>
      <c r="C150" s="76"/>
      <c r="D150" s="76"/>
      <c r="E150" s="76"/>
      <c r="F150" s="76"/>
      <c r="G150" s="5">
        <v>95000</v>
      </c>
      <c r="H150" s="59">
        <v>2000000</v>
      </c>
      <c r="I150" s="59"/>
      <c r="J150" s="59"/>
      <c r="L150" s="10"/>
      <c r="M150" s="10"/>
      <c r="N150" s="60"/>
      <c r="Q150" s="10">
        <f t="shared" si="20"/>
        <v>38200</v>
      </c>
    </row>
    <row r="151" spans="1:17">
      <c r="A151" s="52">
        <v>144</v>
      </c>
      <c r="B151" s="76">
        <v>191000000</v>
      </c>
      <c r="C151" s="76"/>
      <c r="D151" s="76"/>
      <c r="E151" s="76"/>
      <c r="F151" s="76"/>
      <c r="G151" s="5">
        <v>95000</v>
      </c>
      <c r="H151" s="59">
        <v>2000000</v>
      </c>
      <c r="I151" s="59"/>
      <c r="J151" s="59"/>
      <c r="L151" s="10"/>
      <c r="M151" s="10"/>
      <c r="N151" s="60"/>
      <c r="Q151" s="10">
        <f t="shared" si="20"/>
        <v>38600</v>
      </c>
    </row>
    <row r="152" spans="1:17">
      <c r="A152" s="52">
        <v>145</v>
      </c>
      <c r="B152" s="76">
        <v>193000000</v>
      </c>
      <c r="C152" s="76"/>
      <c r="D152" s="76"/>
      <c r="E152" s="76"/>
      <c r="F152" s="76"/>
      <c r="G152" s="5">
        <v>95000</v>
      </c>
      <c r="H152" s="59">
        <v>2000000</v>
      </c>
      <c r="I152" s="59"/>
      <c r="J152" s="59"/>
      <c r="L152" s="10"/>
      <c r="M152" s="10"/>
      <c r="N152" s="60"/>
      <c r="Q152" s="10">
        <f t="shared" si="20"/>
        <v>39000</v>
      </c>
    </row>
    <row r="153" spans="1:17">
      <c r="A153" s="52">
        <v>146</v>
      </c>
      <c r="B153" s="76">
        <v>195000000</v>
      </c>
      <c r="C153" s="76"/>
      <c r="D153" s="76"/>
      <c r="E153" s="76"/>
      <c r="F153" s="76"/>
      <c r="G153" s="5">
        <v>95000</v>
      </c>
      <c r="H153" s="59">
        <v>2000000</v>
      </c>
      <c r="I153" s="59"/>
      <c r="J153" s="59"/>
      <c r="L153" s="10"/>
      <c r="M153" s="10"/>
      <c r="N153" s="60"/>
      <c r="Q153" s="10">
        <f t="shared" si="20"/>
        <v>39400</v>
      </c>
    </row>
    <row r="154" spans="1:17">
      <c r="A154" s="52">
        <v>147</v>
      </c>
      <c r="B154" s="76">
        <v>197000000</v>
      </c>
      <c r="C154" s="76"/>
      <c r="D154" s="76"/>
      <c r="E154" s="76"/>
      <c r="F154" s="76"/>
      <c r="G154" s="5">
        <v>95000</v>
      </c>
      <c r="H154" s="59">
        <v>2000000</v>
      </c>
      <c r="I154" s="59"/>
      <c r="J154" s="59"/>
      <c r="L154" s="10"/>
      <c r="M154" s="10"/>
      <c r="N154" s="60"/>
      <c r="Q154" s="10">
        <f t="shared" si="20"/>
        <v>39800</v>
      </c>
    </row>
    <row r="155" spans="1:17">
      <c r="A155" s="52">
        <v>148</v>
      </c>
      <c r="B155" s="76">
        <v>199000000</v>
      </c>
      <c r="C155" s="76"/>
      <c r="D155" s="76"/>
      <c r="E155" s="76"/>
      <c r="F155" s="76"/>
      <c r="G155" s="5">
        <v>95000</v>
      </c>
      <c r="H155" s="59">
        <v>2000000</v>
      </c>
      <c r="I155" s="59"/>
      <c r="J155" s="59"/>
      <c r="L155" s="10"/>
      <c r="M155" s="10"/>
      <c r="N155" s="60"/>
      <c r="Q155" s="10">
        <f t="shared" si="20"/>
        <v>40200</v>
      </c>
    </row>
    <row r="156" spans="1:17">
      <c r="A156" s="52">
        <v>149</v>
      </c>
      <c r="B156" s="76">
        <v>201000000</v>
      </c>
      <c r="C156" s="76"/>
      <c r="D156" s="76"/>
      <c r="E156" s="76"/>
      <c r="F156" s="76"/>
      <c r="G156" s="5">
        <v>95000</v>
      </c>
      <c r="H156" s="59">
        <v>2000000</v>
      </c>
      <c r="I156" s="59"/>
      <c r="J156" s="59"/>
      <c r="L156" s="10"/>
      <c r="M156" s="10"/>
      <c r="N156" s="60"/>
      <c r="Q156" s="10">
        <f t="shared" si="20"/>
        <v>40600</v>
      </c>
    </row>
    <row r="157" spans="1:17">
      <c r="A157" s="52">
        <v>150</v>
      </c>
      <c r="B157" s="76">
        <v>203000000</v>
      </c>
      <c r="C157" s="76"/>
      <c r="D157" s="76"/>
      <c r="E157" s="76"/>
      <c r="F157" s="76"/>
      <c r="G157" s="5">
        <v>95000</v>
      </c>
      <c r="H157" s="59">
        <v>2000000</v>
      </c>
      <c r="I157" s="59"/>
      <c r="J157" s="59"/>
      <c r="L157" s="10"/>
      <c r="M157" s="10"/>
      <c r="N157" s="60"/>
      <c r="Q157" s="10">
        <f t="shared" si="20"/>
        <v>41000</v>
      </c>
    </row>
    <row r="158" spans="1:17">
      <c r="A158" s="52">
        <v>151</v>
      </c>
      <c r="B158" s="76">
        <v>205000000</v>
      </c>
      <c r="C158" s="76"/>
      <c r="D158" s="76"/>
      <c r="E158" s="76"/>
      <c r="F158" s="76"/>
      <c r="G158" s="5">
        <v>100000</v>
      </c>
      <c r="H158" s="59">
        <v>2000000</v>
      </c>
      <c r="I158" s="59"/>
      <c r="J158" s="59"/>
      <c r="L158" s="10"/>
      <c r="M158" s="10"/>
      <c r="N158" s="60"/>
      <c r="Q158" s="10">
        <f t="shared" si="20"/>
        <v>41400</v>
      </c>
    </row>
    <row r="159" spans="1:17">
      <c r="A159" s="52">
        <v>152</v>
      </c>
      <c r="B159" s="76">
        <v>207000000</v>
      </c>
      <c r="C159" s="76"/>
      <c r="D159" s="76"/>
      <c r="E159" s="76"/>
      <c r="F159" s="76"/>
      <c r="G159" s="5">
        <v>100000</v>
      </c>
      <c r="H159" s="59">
        <v>2000000</v>
      </c>
      <c r="I159" s="59"/>
      <c r="J159" s="59"/>
      <c r="L159" s="10"/>
      <c r="M159" s="10"/>
      <c r="N159" s="60"/>
      <c r="Q159" s="10">
        <f t="shared" si="20"/>
        <v>41800</v>
      </c>
    </row>
    <row r="160" spans="1:17">
      <c r="A160" s="52">
        <v>153</v>
      </c>
      <c r="B160" s="76">
        <v>209000000</v>
      </c>
      <c r="C160" s="76"/>
      <c r="D160" s="76"/>
      <c r="E160" s="76"/>
      <c r="F160" s="76"/>
      <c r="G160" s="5">
        <v>100000</v>
      </c>
      <c r="H160" s="59">
        <v>2000000</v>
      </c>
      <c r="I160" s="59"/>
      <c r="J160" s="59"/>
      <c r="L160" s="10"/>
      <c r="M160" s="10"/>
      <c r="N160" s="60"/>
      <c r="Q160" s="10">
        <f t="shared" si="20"/>
        <v>42200</v>
      </c>
    </row>
    <row r="161" spans="1:17">
      <c r="A161" s="52">
        <v>154</v>
      </c>
      <c r="B161" s="76">
        <v>211000000</v>
      </c>
      <c r="C161" s="76"/>
      <c r="D161" s="76"/>
      <c r="E161" s="76"/>
      <c r="F161" s="76"/>
      <c r="G161" s="5">
        <v>100000</v>
      </c>
      <c r="H161" s="59">
        <v>2000000</v>
      </c>
      <c r="I161" s="59"/>
      <c r="J161" s="59"/>
      <c r="L161" s="10"/>
      <c r="M161" s="10"/>
      <c r="N161" s="60"/>
      <c r="Q161" s="10">
        <f t="shared" si="20"/>
        <v>42600</v>
      </c>
    </row>
    <row r="162" spans="1:17">
      <c r="A162" s="52">
        <v>155</v>
      </c>
      <c r="B162" s="76">
        <v>213000000</v>
      </c>
      <c r="C162" s="76"/>
      <c r="D162" s="76"/>
      <c r="E162" s="76"/>
      <c r="F162" s="76"/>
      <c r="G162" s="5">
        <v>100000</v>
      </c>
      <c r="H162" s="59">
        <v>2000000</v>
      </c>
      <c r="I162" s="59"/>
      <c r="J162" s="59"/>
      <c r="L162" s="10"/>
      <c r="M162" s="10"/>
      <c r="N162" s="60"/>
      <c r="Q162" s="10">
        <f t="shared" si="20"/>
        <v>43000</v>
      </c>
    </row>
    <row r="163" spans="1:17">
      <c r="A163" s="52">
        <v>156</v>
      </c>
      <c r="B163" s="76">
        <v>215000000</v>
      </c>
      <c r="C163" s="76"/>
      <c r="D163" s="76"/>
      <c r="E163" s="76"/>
      <c r="F163" s="76"/>
      <c r="G163" s="5">
        <v>100000</v>
      </c>
      <c r="H163" s="59">
        <v>2000000</v>
      </c>
      <c r="I163" s="59"/>
      <c r="J163" s="59"/>
      <c r="L163" s="10"/>
      <c r="M163" s="10"/>
      <c r="N163" s="60"/>
      <c r="Q163" s="10">
        <f t="shared" si="20"/>
        <v>43400</v>
      </c>
    </row>
    <row r="164" spans="1:17">
      <c r="A164" s="52">
        <v>157</v>
      </c>
      <c r="B164" s="76">
        <v>217000000</v>
      </c>
      <c r="C164" s="76"/>
      <c r="D164" s="76"/>
      <c r="E164" s="76"/>
      <c r="F164" s="76"/>
      <c r="G164" s="5">
        <v>100000</v>
      </c>
      <c r="H164" s="59">
        <v>2000000</v>
      </c>
      <c r="I164" s="59"/>
      <c r="J164" s="59"/>
      <c r="L164" s="10"/>
      <c r="M164" s="10"/>
      <c r="N164" s="60"/>
      <c r="Q164" s="10">
        <f t="shared" si="20"/>
        <v>43800</v>
      </c>
    </row>
    <row r="165" spans="1:17">
      <c r="A165" s="52">
        <v>158</v>
      </c>
      <c r="B165" s="76">
        <v>219000000</v>
      </c>
      <c r="C165" s="76"/>
      <c r="D165" s="76"/>
      <c r="E165" s="76"/>
      <c r="F165" s="76"/>
      <c r="G165" s="5">
        <v>100000</v>
      </c>
      <c r="H165" s="59">
        <v>2000000</v>
      </c>
      <c r="I165" s="59"/>
      <c r="J165" s="59"/>
      <c r="L165" s="10"/>
      <c r="M165" s="10"/>
      <c r="N165" s="60"/>
      <c r="Q165" s="10">
        <f t="shared" si="20"/>
        <v>44200</v>
      </c>
    </row>
    <row r="166" spans="1:17">
      <c r="A166" s="52">
        <v>159</v>
      </c>
      <c r="B166" s="76">
        <v>221000000</v>
      </c>
      <c r="C166" s="76"/>
      <c r="D166" s="76"/>
      <c r="E166" s="76"/>
      <c r="F166" s="76"/>
      <c r="G166" s="5">
        <v>100000</v>
      </c>
      <c r="H166" s="59">
        <v>2000000</v>
      </c>
      <c r="I166" s="59"/>
      <c r="J166" s="59"/>
      <c r="L166" s="10"/>
      <c r="M166" s="10"/>
      <c r="N166" s="60"/>
      <c r="Q166" s="10">
        <f t="shared" si="20"/>
        <v>44600</v>
      </c>
    </row>
    <row r="167" spans="1:17">
      <c r="A167" s="52">
        <v>160</v>
      </c>
      <c r="B167" s="76">
        <v>223000000</v>
      </c>
      <c r="C167" s="76"/>
      <c r="D167" s="76"/>
      <c r="E167" s="76"/>
      <c r="F167" s="76"/>
      <c r="G167" s="5">
        <v>100000</v>
      </c>
      <c r="H167" s="59">
        <v>2000000</v>
      </c>
      <c r="I167" s="59"/>
      <c r="J167" s="59"/>
      <c r="L167" s="10"/>
      <c r="M167" s="10"/>
      <c r="N167" s="60"/>
      <c r="Q167" s="10">
        <f t="shared" si="20"/>
        <v>45000</v>
      </c>
    </row>
    <row r="168" spans="1:17">
      <c r="A168" s="52">
        <v>161</v>
      </c>
      <c r="B168" s="76">
        <v>225000000</v>
      </c>
      <c r="C168" s="76"/>
      <c r="D168" s="76"/>
      <c r="E168" s="76"/>
      <c r="F168" s="76"/>
      <c r="G168" s="5">
        <v>100000</v>
      </c>
      <c r="H168" s="59">
        <v>2000000</v>
      </c>
      <c r="I168" s="59"/>
      <c r="J168" s="59"/>
      <c r="L168" s="10"/>
      <c r="M168" s="10"/>
      <c r="N168" s="60"/>
      <c r="Q168" s="10">
        <f t="shared" si="20"/>
        <v>45400</v>
      </c>
    </row>
    <row r="169" spans="1:17">
      <c r="A169" s="52">
        <v>162</v>
      </c>
      <c r="B169" s="76">
        <v>227000000</v>
      </c>
      <c r="C169" s="76"/>
      <c r="D169" s="76"/>
      <c r="E169" s="76"/>
      <c r="F169" s="76"/>
      <c r="G169" s="5">
        <v>100000</v>
      </c>
      <c r="H169" s="59">
        <v>2000000</v>
      </c>
      <c r="I169" s="59"/>
      <c r="J169" s="59"/>
      <c r="L169" s="10"/>
      <c r="M169" s="10"/>
      <c r="N169" s="60"/>
      <c r="Q169" s="10">
        <f t="shared" si="20"/>
        <v>45800</v>
      </c>
    </row>
    <row r="170" spans="1:17">
      <c r="A170" s="52">
        <v>163</v>
      </c>
      <c r="B170" s="76">
        <v>229000000</v>
      </c>
      <c r="C170" s="76"/>
      <c r="D170" s="76"/>
      <c r="E170" s="76"/>
      <c r="F170" s="76"/>
      <c r="G170" s="5">
        <v>100000</v>
      </c>
      <c r="H170" s="59">
        <v>2000000</v>
      </c>
      <c r="I170" s="59"/>
      <c r="J170" s="59"/>
      <c r="L170" s="10"/>
      <c r="M170" s="10"/>
      <c r="N170" s="60"/>
      <c r="Q170" s="10">
        <f t="shared" si="20"/>
        <v>46200</v>
      </c>
    </row>
    <row r="171" spans="1:17">
      <c r="A171" s="52">
        <v>164</v>
      </c>
      <c r="B171" s="76">
        <v>231000000</v>
      </c>
      <c r="C171" s="76"/>
      <c r="D171" s="76"/>
      <c r="E171" s="76"/>
      <c r="F171" s="76"/>
      <c r="G171" s="5">
        <v>100000</v>
      </c>
      <c r="H171" s="59">
        <v>2000000</v>
      </c>
      <c r="I171" s="59"/>
      <c r="J171" s="59"/>
      <c r="L171" s="10"/>
      <c r="M171" s="10"/>
      <c r="N171" s="60"/>
      <c r="Q171" s="10">
        <f t="shared" si="20"/>
        <v>46600</v>
      </c>
    </row>
    <row r="172" spans="1:17">
      <c r="A172" s="52">
        <v>165</v>
      </c>
      <c r="B172" s="76">
        <v>233000000</v>
      </c>
      <c r="C172" s="76"/>
      <c r="D172" s="76"/>
      <c r="E172" s="76"/>
      <c r="F172" s="76"/>
      <c r="G172" s="5">
        <v>100000</v>
      </c>
      <c r="H172" s="59">
        <v>2000000</v>
      </c>
      <c r="I172" s="59"/>
      <c r="J172" s="59"/>
      <c r="L172" s="10"/>
      <c r="M172" s="10"/>
      <c r="N172" s="60"/>
      <c r="Q172" s="10">
        <f t="shared" si="20"/>
        <v>47000</v>
      </c>
    </row>
    <row r="173" spans="1:17">
      <c r="A173" s="52">
        <v>166</v>
      </c>
      <c r="B173" s="76">
        <v>235000000</v>
      </c>
      <c r="C173" s="76"/>
      <c r="D173" s="76"/>
      <c r="E173" s="76"/>
      <c r="F173" s="76"/>
      <c r="G173" s="5">
        <v>100000</v>
      </c>
      <c r="H173" s="59">
        <v>2000000</v>
      </c>
      <c r="I173" s="59"/>
      <c r="J173" s="59"/>
      <c r="L173" s="10"/>
      <c r="M173" s="10"/>
      <c r="N173" s="60"/>
      <c r="Q173" s="10">
        <f t="shared" si="20"/>
        <v>47400</v>
      </c>
    </row>
    <row r="174" spans="1:17">
      <c r="A174" s="52">
        <v>167</v>
      </c>
      <c r="B174" s="76">
        <v>237000000</v>
      </c>
      <c r="C174" s="76"/>
      <c r="D174" s="76"/>
      <c r="E174" s="76"/>
      <c r="F174" s="76"/>
      <c r="G174" s="5">
        <v>100000</v>
      </c>
      <c r="H174" s="59">
        <v>2000000</v>
      </c>
      <c r="I174" s="59"/>
      <c r="J174" s="59"/>
      <c r="L174" s="10"/>
      <c r="M174" s="10"/>
      <c r="N174" s="60"/>
      <c r="Q174" s="10">
        <f t="shared" si="20"/>
        <v>47800</v>
      </c>
    </row>
    <row r="175" spans="1:17">
      <c r="A175" s="52">
        <v>168</v>
      </c>
      <c r="B175" s="76">
        <v>239000000</v>
      </c>
      <c r="C175" s="76"/>
      <c r="D175" s="76"/>
      <c r="E175" s="76"/>
      <c r="F175" s="76"/>
      <c r="G175" s="5">
        <v>100000</v>
      </c>
      <c r="H175" s="59">
        <v>2000000</v>
      </c>
      <c r="I175" s="59"/>
      <c r="J175" s="59"/>
      <c r="L175" s="10"/>
      <c r="M175" s="10"/>
      <c r="N175" s="60"/>
      <c r="Q175" s="10">
        <f t="shared" si="20"/>
        <v>48200</v>
      </c>
    </row>
    <row r="176" spans="1:17">
      <c r="A176" s="52">
        <v>169</v>
      </c>
      <c r="B176" s="76">
        <v>241000000</v>
      </c>
      <c r="C176" s="76"/>
      <c r="D176" s="76"/>
      <c r="E176" s="76"/>
      <c r="F176" s="76"/>
      <c r="G176" s="5">
        <v>100000</v>
      </c>
      <c r="H176" s="59">
        <v>2000000</v>
      </c>
      <c r="I176" s="59"/>
      <c r="J176" s="59"/>
      <c r="L176" s="10"/>
      <c r="M176" s="10"/>
      <c r="N176" s="60"/>
      <c r="Q176" s="10">
        <f t="shared" si="20"/>
        <v>48600</v>
      </c>
    </row>
    <row r="177" spans="1:17">
      <c r="A177" s="52">
        <v>170</v>
      </c>
      <c r="B177" s="76">
        <v>243000000</v>
      </c>
      <c r="C177" s="76"/>
      <c r="D177" s="76"/>
      <c r="E177" s="76"/>
      <c r="F177" s="76"/>
      <c r="G177" s="5">
        <v>100000</v>
      </c>
      <c r="H177" s="59">
        <v>2000000</v>
      </c>
      <c r="I177" s="59"/>
      <c r="J177" s="59"/>
      <c r="L177" s="10"/>
      <c r="M177" s="10"/>
      <c r="N177" s="60"/>
      <c r="Q177" s="10">
        <f t="shared" si="20"/>
        <v>49000</v>
      </c>
    </row>
    <row r="178" spans="1:17">
      <c r="A178" s="52">
        <v>171</v>
      </c>
      <c r="B178" s="76">
        <v>245000000</v>
      </c>
      <c r="C178" s="76"/>
      <c r="D178" s="76"/>
      <c r="E178" s="76"/>
      <c r="F178" s="76"/>
      <c r="G178" s="5">
        <v>100000</v>
      </c>
      <c r="H178" s="59">
        <v>2000000</v>
      </c>
      <c r="I178" s="59"/>
      <c r="J178" s="59"/>
      <c r="L178" s="10"/>
      <c r="M178" s="10"/>
      <c r="N178" s="60"/>
      <c r="Q178" s="10">
        <f t="shared" si="20"/>
        <v>49400</v>
      </c>
    </row>
    <row r="179" spans="1:17">
      <c r="A179" s="52">
        <v>172</v>
      </c>
      <c r="B179" s="76">
        <v>247000000</v>
      </c>
      <c r="C179" s="76"/>
      <c r="D179" s="76"/>
      <c r="E179" s="76"/>
      <c r="F179" s="76"/>
      <c r="G179" s="5">
        <v>100000</v>
      </c>
      <c r="H179" s="59">
        <v>2000000</v>
      </c>
      <c r="I179" s="59"/>
      <c r="J179" s="59"/>
      <c r="L179" s="10"/>
      <c r="M179" s="10"/>
      <c r="N179" s="60"/>
      <c r="Q179" s="10">
        <f t="shared" si="20"/>
        <v>49800</v>
      </c>
    </row>
    <row r="180" spans="1:17">
      <c r="A180" s="52">
        <v>173</v>
      </c>
      <c r="B180" s="76">
        <v>249000000</v>
      </c>
      <c r="C180" s="76"/>
      <c r="D180" s="76"/>
      <c r="E180" s="76"/>
      <c r="F180" s="76"/>
      <c r="G180" s="5">
        <v>100000</v>
      </c>
      <c r="H180" s="59">
        <v>2000000</v>
      </c>
      <c r="I180" s="59"/>
      <c r="J180" s="59"/>
      <c r="L180" s="10"/>
      <c r="M180" s="10"/>
      <c r="N180" s="60"/>
      <c r="Q180" s="10">
        <f t="shared" si="20"/>
        <v>50200</v>
      </c>
    </row>
    <row r="181" spans="1:17">
      <c r="A181" s="52">
        <v>174</v>
      </c>
      <c r="B181" s="76">
        <v>251000000</v>
      </c>
      <c r="C181" s="76"/>
      <c r="D181" s="76"/>
      <c r="E181" s="76"/>
      <c r="F181" s="76"/>
      <c r="G181" s="5">
        <v>100000</v>
      </c>
      <c r="H181" s="59">
        <v>2000000</v>
      </c>
      <c r="I181" s="59"/>
      <c r="J181" s="59"/>
      <c r="L181" s="10"/>
      <c r="M181" s="10"/>
      <c r="N181" s="60"/>
      <c r="Q181" s="10">
        <f t="shared" si="20"/>
        <v>50600</v>
      </c>
    </row>
    <row r="182" spans="1:17">
      <c r="A182" s="52">
        <v>175</v>
      </c>
      <c r="B182" s="76">
        <v>253000000</v>
      </c>
      <c r="C182" s="76"/>
      <c r="D182" s="76"/>
      <c r="E182" s="76"/>
      <c r="F182" s="76"/>
      <c r="G182" s="5">
        <v>100000</v>
      </c>
      <c r="H182" s="59">
        <v>2000000</v>
      </c>
      <c r="I182" s="59"/>
      <c r="J182" s="59"/>
      <c r="L182" s="10"/>
      <c r="M182" s="10"/>
      <c r="N182" s="60"/>
      <c r="Q182" s="10">
        <f t="shared" si="20"/>
        <v>51000</v>
      </c>
    </row>
    <row r="183" spans="1:17">
      <c r="A183" s="52">
        <v>176</v>
      </c>
      <c r="B183" s="76">
        <v>255000000</v>
      </c>
      <c r="C183" s="76"/>
      <c r="D183" s="76"/>
      <c r="E183" s="76"/>
      <c r="F183" s="76"/>
      <c r="G183" s="5">
        <v>100000</v>
      </c>
      <c r="H183" s="59">
        <v>2000000</v>
      </c>
      <c r="I183" s="59"/>
      <c r="J183" s="59"/>
      <c r="L183" s="10"/>
      <c r="M183" s="10"/>
      <c r="N183" s="60"/>
      <c r="Q183" s="10">
        <f t="shared" si="20"/>
        <v>51400</v>
      </c>
    </row>
    <row r="184" spans="1:17">
      <c r="A184" s="52">
        <v>177</v>
      </c>
      <c r="B184" s="76">
        <v>257000000</v>
      </c>
      <c r="C184" s="76"/>
      <c r="D184" s="76"/>
      <c r="E184" s="76"/>
      <c r="F184" s="76"/>
      <c r="G184" s="5">
        <v>100000</v>
      </c>
      <c r="H184" s="59">
        <v>2000000</v>
      </c>
      <c r="I184" s="59"/>
      <c r="J184" s="59"/>
      <c r="L184" s="10"/>
      <c r="M184" s="10"/>
      <c r="N184" s="60"/>
      <c r="Q184" s="10">
        <f t="shared" si="20"/>
        <v>51800</v>
      </c>
    </row>
    <row r="185" spans="1:17">
      <c r="A185" s="52">
        <v>178</v>
      </c>
      <c r="B185" s="76">
        <v>259000000</v>
      </c>
      <c r="C185" s="76"/>
      <c r="D185" s="76"/>
      <c r="E185" s="76"/>
      <c r="F185" s="76"/>
      <c r="G185" s="5">
        <v>100000</v>
      </c>
      <c r="H185" s="59">
        <v>2000000</v>
      </c>
      <c r="I185" s="59"/>
      <c r="J185" s="59"/>
      <c r="L185" s="10"/>
      <c r="M185" s="10"/>
      <c r="N185" s="60"/>
      <c r="Q185" s="10">
        <f t="shared" si="20"/>
        <v>52200</v>
      </c>
    </row>
    <row r="186" spans="1:17">
      <c r="A186" s="52">
        <v>179</v>
      </c>
      <c r="B186" s="76">
        <v>261000000</v>
      </c>
      <c r="C186" s="76"/>
      <c r="D186" s="76"/>
      <c r="E186" s="76"/>
      <c r="F186" s="76"/>
      <c r="G186" s="5">
        <v>100000</v>
      </c>
      <c r="H186" s="59">
        <v>2000000</v>
      </c>
      <c r="I186" s="59"/>
      <c r="J186" s="59"/>
      <c r="L186" s="10"/>
      <c r="M186" s="10"/>
      <c r="N186" s="60"/>
      <c r="Q186" s="10">
        <f t="shared" si="20"/>
        <v>52600</v>
      </c>
    </row>
    <row r="187" spans="1:17">
      <c r="A187" s="52">
        <v>180</v>
      </c>
      <c r="B187" s="76">
        <v>263000000</v>
      </c>
      <c r="C187" s="76"/>
      <c r="D187" s="76"/>
      <c r="E187" s="76"/>
      <c r="F187" s="76"/>
      <c r="G187" s="5">
        <v>100000</v>
      </c>
      <c r="H187" s="59">
        <v>2000000</v>
      </c>
      <c r="I187" s="59"/>
      <c r="J187" s="59"/>
      <c r="L187" s="10"/>
      <c r="M187" s="10"/>
      <c r="N187" s="60"/>
      <c r="Q187" s="10">
        <f t="shared" si="20"/>
        <v>53000</v>
      </c>
    </row>
    <row r="188" spans="1:17">
      <c r="A188" s="52">
        <v>181</v>
      </c>
      <c r="B188" s="76">
        <v>265000000</v>
      </c>
      <c r="C188" s="76"/>
      <c r="D188" s="76"/>
      <c r="E188" s="76"/>
      <c r="F188" s="76"/>
      <c r="G188" s="5">
        <v>100000</v>
      </c>
      <c r="H188" s="59">
        <v>2000000</v>
      </c>
      <c r="I188" s="59"/>
      <c r="J188" s="59"/>
      <c r="L188" s="10"/>
      <c r="M188" s="10"/>
      <c r="N188" s="60"/>
      <c r="Q188" s="10">
        <f t="shared" si="20"/>
        <v>53400</v>
      </c>
    </row>
    <row r="189" spans="1:17">
      <c r="A189" s="52">
        <v>182</v>
      </c>
      <c r="B189" s="76">
        <v>267000000</v>
      </c>
      <c r="C189" s="76"/>
      <c r="D189" s="76"/>
      <c r="E189" s="76"/>
      <c r="F189" s="76"/>
      <c r="G189" s="5">
        <v>100000</v>
      </c>
      <c r="H189" s="59">
        <v>2000000</v>
      </c>
      <c r="I189" s="59"/>
      <c r="J189" s="59"/>
      <c r="L189" s="10"/>
      <c r="M189" s="10"/>
      <c r="N189" s="60"/>
      <c r="Q189" s="10">
        <f t="shared" si="20"/>
        <v>53800</v>
      </c>
    </row>
    <row r="190" spans="1:17">
      <c r="A190" s="52">
        <v>183</v>
      </c>
      <c r="B190" s="76">
        <v>269000000</v>
      </c>
      <c r="C190" s="76"/>
      <c r="D190" s="76"/>
      <c r="E190" s="76"/>
      <c r="F190" s="76"/>
      <c r="G190" s="5">
        <v>100000</v>
      </c>
      <c r="H190" s="59">
        <v>2000000</v>
      </c>
      <c r="I190" s="59"/>
      <c r="J190" s="59"/>
      <c r="L190" s="10"/>
      <c r="M190" s="10"/>
      <c r="N190" s="60"/>
      <c r="Q190" s="10">
        <f t="shared" si="20"/>
        <v>54200</v>
      </c>
    </row>
    <row r="191" spans="1:17">
      <c r="A191" s="52">
        <v>184</v>
      </c>
      <c r="B191" s="76">
        <v>271000000</v>
      </c>
      <c r="C191" s="76"/>
      <c r="D191" s="76"/>
      <c r="E191" s="76"/>
      <c r="F191" s="76"/>
      <c r="G191" s="5">
        <v>100000</v>
      </c>
      <c r="H191" s="59">
        <v>2000000</v>
      </c>
      <c r="I191" s="59"/>
      <c r="J191" s="59"/>
      <c r="L191" s="10"/>
      <c r="M191" s="10"/>
      <c r="N191" s="60"/>
      <c r="Q191" s="10">
        <f t="shared" si="20"/>
        <v>54600</v>
      </c>
    </row>
    <row r="192" spans="1:17">
      <c r="A192" s="52">
        <v>185</v>
      </c>
      <c r="B192" s="76">
        <v>273000000</v>
      </c>
      <c r="C192" s="76"/>
      <c r="D192" s="76"/>
      <c r="E192" s="76"/>
      <c r="F192" s="76"/>
      <c r="G192" s="5">
        <v>100000</v>
      </c>
      <c r="H192" s="59">
        <v>2000000</v>
      </c>
      <c r="I192" s="59"/>
      <c r="J192" s="59"/>
      <c r="L192" s="10"/>
      <c r="M192" s="10"/>
      <c r="N192" s="60"/>
      <c r="Q192" s="10">
        <f t="shared" si="20"/>
        <v>55000</v>
      </c>
    </row>
    <row r="193" spans="1:17">
      <c r="A193" s="52">
        <v>186</v>
      </c>
      <c r="B193" s="76">
        <v>275000000</v>
      </c>
      <c r="C193" s="76"/>
      <c r="D193" s="76"/>
      <c r="E193" s="76"/>
      <c r="F193" s="76"/>
      <c r="G193" s="5">
        <v>100000</v>
      </c>
      <c r="H193" s="59">
        <v>2000000</v>
      </c>
      <c r="I193" s="59"/>
      <c r="J193" s="59"/>
      <c r="L193" s="10"/>
      <c r="M193" s="10"/>
      <c r="N193" s="60"/>
      <c r="Q193" s="10">
        <f t="shared" si="20"/>
        <v>55400</v>
      </c>
    </row>
    <row r="194" spans="1:17">
      <c r="A194" s="52">
        <v>187</v>
      </c>
      <c r="B194" s="76">
        <v>277000000</v>
      </c>
      <c r="C194" s="76"/>
      <c r="D194" s="76"/>
      <c r="E194" s="76"/>
      <c r="F194" s="76"/>
      <c r="G194" s="5">
        <v>100000</v>
      </c>
      <c r="H194" s="59">
        <v>2000000</v>
      </c>
      <c r="I194" s="59"/>
      <c r="J194" s="59"/>
      <c r="L194" s="10"/>
      <c r="M194" s="10"/>
      <c r="N194" s="60"/>
      <c r="Q194" s="10">
        <f t="shared" si="20"/>
        <v>55800</v>
      </c>
    </row>
    <row r="195" spans="1:17">
      <c r="A195" s="52">
        <v>188</v>
      </c>
      <c r="B195" s="76">
        <v>279000000</v>
      </c>
      <c r="C195" s="76"/>
      <c r="D195" s="76"/>
      <c r="E195" s="76"/>
      <c r="F195" s="76"/>
      <c r="G195" s="5">
        <v>100000</v>
      </c>
      <c r="H195" s="59">
        <v>2000000</v>
      </c>
      <c r="I195" s="59"/>
      <c r="J195" s="59"/>
      <c r="L195" s="10"/>
      <c r="M195" s="10"/>
      <c r="N195" s="60"/>
      <c r="Q195" s="10">
        <f t="shared" si="20"/>
        <v>56200</v>
      </c>
    </row>
    <row r="196" spans="1:17">
      <c r="A196" s="52">
        <v>189</v>
      </c>
      <c r="B196" s="76">
        <v>281000000</v>
      </c>
      <c r="C196" s="76"/>
      <c r="D196" s="76"/>
      <c r="E196" s="76"/>
      <c r="F196" s="76"/>
      <c r="G196" s="5">
        <v>100000</v>
      </c>
      <c r="H196" s="59">
        <v>2000000</v>
      </c>
      <c r="I196" s="59"/>
      <c r="J196" s="59"/>
      <c r="L196" s="10"/>
      <c r="M196" s="10"/>
      <c r="N196" s="60"/>
      <c r="Q196" s="10">
        <f t="shared" si="20"/>
        <v>56600</v>
      </c>
    </row>
    <row r="197" spans="1:17">
      <c r="A197" s="52">
        <v>190</v>
      </c>
      <c r="B197" s="76">
        <v>283000000</v>
      </c>
      <c r="C197" s="76"/>
      <c r="D197" s="76"/>
      <c r="E197" s="76"/>
      <c r="F197" s="76"/>
      <c r="G197" s="5">
        <v>100000</v>
      </c>
      <c r="H197" s="59">
        <v>2000000</v>
      </c>
      <c r="I197" s="59"/>
      <c r="J197" s="59"/>
      <c r="L197" s="10"/>
      <c r="M197" s="10"/>
      <c r="N197" s="60"/>
      <c r="Q197" s="10">
        <f t="shared" si="20"/>
        <v>57000</v>
      </c>
    </row>
    <row r="198" spans="1:17">
      <c r="A198" s="52">
        <v>191</v>
      </c>
      <c r="B198" s="76">
        <v>285000000</v>
      </c>
      <c r="C198" s="76"/>
      <c r="D198" s="76"/>
      <c r="E198" s="76"/>
      <c r="F198" s="76"/>
      <c r="G198" s="5">
        <v>100000</v>
      </c>
      <c r="H198" s="59">
        <v>2000000</v>
      </c>
      <c r="I198" s="59"/>
      <c r="J198" s="59"/>
      <c r="L198" s="10"/>
      <c r="M198" s="10"/>
      <c r="N198" s="60"/>
      <c r="Q198" s="10">
        <f t="shared" si="20"/>
        <v>57400</v>
      </c>
    </row>
    <row r="199" spans="1:17">
      <c r="A199" s="52">
        <v>192</v>
      </c>
      <c r="B199" s="76">
        <v>287000000</v>
      </c>
      <c r="C199" s="76"/>
      <c r="D199" s="76"/>
      <c r="E199" s="76"/>
      <c r="F199" s="76"/>
      <c r="G199" s="5">
        <v>100000</v>
      </c>
      <c r="H199" s="59">
        <v>2000000</v>
      </c>
      <c r="I199" s="59"/>
      <c r="J199" s="59"/>
      <c r="L199" s="10"/>
      <c r="M199" s="10"/>
      <c r="N199" s="60"/>
      <c r="Q199" s="10">
        <f t="shared" si="20"/>
        <v>57800</v>
      </c>
    </row>
    <row r="200" spans="1:17">
      <c r="A200" s="52">
        <v>193</v>
      </c>
      <c r="B200" s="76">
        <v>289000000</v>
      </c>
      <c r="C200" s="76"/>
      <c r="D200" s="76"/>
      <c r="E200" s="76"/>
      <c r="F200" s="76"/>
      <c r="G200" s="5">
        <v>100000</v>
      </c>
      <c r="H200" s="59">
        <v>2000000</v>
      </c>
      <c r="I200" s="59"/>
      <c r="J200" s="59"/>
      <c r="L200" s="10"/>
      <c r="M200" s="10"/>
      <c r="N200" s="60"/>
      <c r="Q200" s="10">
        <f t="shared" ref="Q200:Q208" si="21">B201/5000</f>
        <v>58200</v>
      </c>
    </row>
    <row r="201" spans="1:17">
      <c r="A201" s="52">
        <v>194</v>
      </c>
      <c r="B201" s="76">
        <v>291000000</v>
      </c>
      <c r="C201" s="76"/>
      <c r="D201" s="76"/>
      <c r="E201" s="76"/>
      <c r="F201" s="76"/>
      <c r="G201" s="5">
        <v>100000</v>
      </c>
      <c r="H201" s="59">
        <v>2000000</v>
      </c>
      <c r="I201" s="59"/>
      <c r="J201" s="59"/>
      <c r="L201" s="10"/>
      <c r="M201" s="10"/>
      <c r="N201" s="60"/>
      <c r="Q201" s="10">
        <f t="shared" si="21"/>
        <v>58600</v>
      </c>
    </row>
    <row r="202" spans="1:17">
      <c r="A202" s="52">
        <v>195</v>
      </c>
      <c r="B202" s="76">
        <v>293000000</v>
      </c>
      <c r="C202" s="76"/>
      <c r="D202" s="76"/>
      <c r="E202" s="76"/>
      <c r="F202" s="76"/>
      <c r="G202" s="5">
        <v>100000</v>
      </c>
      <c r="H202" s="59">
        <v>2000000</v>
      </c>
      <c r="I202" s="59"/>
      <c r="J202" s="59"/>
      <c r="L202" s="10"/>
      <c r="M202" s="10"/>
      <c r="N202" s="60"/>
      <c r="Q202" s="10">
        <f t="shared" si="21"/>
        <v>59000</v>
      </c>
    </row>
    <row r="203" spans="1:17">
      <c r="A203" s="52">
        <v>196</v>
      </c>
      <c r="B203" s="76">
        <v>295000000</v>
      </c>
      <c r="C203" s="76"/>
      <c r="D203" s="76"/>
      <c r="E203" s="76"/>
      <c r="F203" s="76"/>
      <c r="G203" s="5">
        <v>100000</v>
      </c>
      <c r="H203" s="59">
        <v>2000000</v>
      </c>
      <c r="I203" s="59"/>
      <c r="J203" s="59"/>
      <c r="L203" s="10"/>
      <c r="M203" s="10"/>
      <c r="N203" s="60"/>
      <c r="Q203" s="10">
        <f t="shared" si="21"/>
        <v>59400</v>
      </c>
    </row>
    <row r="204" spans="1:17">
      <c r="A204" s="52">
        <v>197</v>
      </c>
      <c r="B204" s="76">
        <v>297000000</v>
      </c>
      <c r="C204" s="76"/>
      <c r="D204" s="76"/>
      <c r="E204" s="76"/>
      <c r="F204" s="76"/>
      <c r="G204" s="5">
        <v>100000</v>
      </c>
      <c r="H204" s="59">
        <v>2000000</v>
      </c>
      <c r="I204" s="59"/>
      <c r="J204" s="59"/>
      <c r="L204" s="10"/>
      <c r="M204" s="10"/>
      <c r="N204" s="60"/>
      <c r="Q204" s="10">
        <f t="shared" si="21"/>
        <v>59800</v>
      </c>
    </row>
    <row r="205" spans="1:17">
      <c r="A205" s="52">
        <v>198</v>
      </c>
      <c r="B205" s="76">
        <v>299000000</v>
      </c>
      <c r="C205" s="76"/>
      <c r="D205" s="76"/>
      <c r="E205" s="76"/>
      <c r="F205" s="76"/>
      <c r="G205" s="5">
        <v>100000</v>
      </c>
      <c r="H205" s="59">
        <v>2000000</v>
      </c>
      <c r="I205" s="59"/>
      <c r="J205" s="59"/>
      <c r="L205" s="10"/>
      <c r="M205" s="10"/>
      <c r="N205" s="60"/>
      <c r="Q205" s="10">
        <f t="shared" si="21"/>
        <v>60200</v>
      </c>
    </row>
    <row r="206" spans="1:17">
      <c r="A206" s="52">
        <v>199</v>
      </c>
      <c r="B206" s="76">
        <v>301000000</v>
      </c>
      <c r="C206" s="76"/>
      <c r="D206" s="76"/>
      <c r="E206" s="76"/>
      <c r="F206" s="76"/>
      <c r="G206" s="5">
        <v>100000</v>
      </c>
      <c r="H206" s="59">
        <v>2000000</v>
      </c>
      <c r="I206" s="59"/>
      <c r="J206" s="59"/>
      <c r="L206" s="10"/>
      <c r="M206" s="10"/>
      <c r="N206" s="60"/>
      <c r="Q206" s="10">
        <f t="shared" si="21"/>
        <v>60600</v>
      </c>
    </row>
    <row r="207" spans="1:17">
      <c r="A207" s="52">
        <v>200</v>
      </c>
      <c r="B207" s="76">
        <v>303000000</v>
      </c>
      <c r="C207" s="76"/>
      <c r="D207" s="76"/>
      <c r="E207" s="76"/>
      <c r="F207" s="76"/>
      <c r="G207" s="5">
        <v>100000</v>
      </c>
      <c r="H207" s="59">
        <v>2000000</v>
      </c>
      <c r="I207" s="59"/>
      <c r="J207" s="59"/>
      <c r="L207" s="10"/>
      <c r="M207" s="10"/>
      <c r="N207" s="60"/>
      <c r="Q207" s="10">
        <f t="shared" si="21"/>
        <v>61000</v>
      </c>
    </row>
    <row r="208" spans="1:17">
      <c r="A208" s="52">
        <v>201</v>
      </c>
      <c r="B208" s="76">
        <v>305000000</v>
      </c>
      <c r="C208" s="76"/>
      <c r="D208" s="76"/>
      <c r="E208" s="76"/>
      <c r="F208" s="76"/>
      <c r="G208" s="5">
        <v>100000</v>
      </c>
      <c r="H208" s="59">
        <v>2000000</v>
      </c>
      <c r="I208" s="59"/>
      <c r="J208" s="59"/>
      <c r="L208" s="10"/>
      <c r="M208" s="10"/>
      <c r="N208" s="60"/>
      <c r="Q208" s="10">
        <f t="shared" si="21"/>
        <v>0</v>
      </c>
    </row>
    <row r="209" spans="2:14">
      <c r="B209" s="76"/>
      <c r="C209" s="76"/>
      <c r="D209" s="76"/>
      <c r="E209" s="76"/>
      <c r="F209" s="76"/>
      <c r="G209" s="59"/>
      <c r="H209" s="59"/>
      <c r="I209" s="59"/>
      <c r="J209" s="59"/>
      <c r="L209" s="10"/>
      <c r="M209" s="10"/>
      <c r="N209" s="60"/>
    </row>
    <row r="210" spans="2:14">
      <c r="B210" s="76"/>
      <c r="C210" s="76"/>
      <c r="D210" s="76"/>
      <c r="E210" s="76"/>
      <c r="F210" s="76"/>
      <c r="G210" s="59"/>
      <c r="H210" s="59"/>
      <c r="I210" s="59"/>
      <c r="J210" s="59"/>
      <c r="L210" s="10"/>
      <c r="M210" s="10"/>
      <c r="N210" s="60"/>
    </row>
    <row r="211" spans="2:14">
      <c r="B211" s="76"/>
      <c r="C211" s="76"/>
      <c r="D211" s="76"/>
      <c r="E211" s="76"/>
      <c r="F211" s="76"/>
      <c r="G211" s="59"/>
      <c r="H211" s="59"/>
      <c r="I211" s="59"/>
      <c r="J211" s="59"/>
      <c r="L211" s="10"/>
      <c r="M211" s="10"/>
      <c r="N211" s="60"/>
    </row>
    <row r="212" spans="2:14">
      <c r="B212" s="76"/>
      <c r="C212" s="76"/>
      <c r="D212" s="76"/>
      <c r="E212" s="76"/>
      <c r="F212" s="76"/>
      <c r="G212" s="59"/>
      <c r="H212" s="59"/>
      <c r="I212" s="59"/>
      <c r="J212" s="59"/>
      <c r="L212" s="10"/>
      <c r="M212" s="10"/>
      <c r="N212" s="60"/>
    </row>
    <row r="213" spans="2:14">
      <c r="B213" s="76"/>
      <c r="C213" s="76"/>
      <c r="D213" s="76"/>
      <c r="E213" s="76"/>
      <c r="F213" s="76"/>
      <c r="G213" s="59"/>
      <c r="H213" s="59"/>
      <c r="I213" s="59"/>
      <c r="J213" s="59"/>
      <c r="L213" s="10"/>
      <c r="M213" s="10"/>
      <c r="N213" s="60"/>
    </row>
    <row r="214" spans="2:14">
      <c r="B214" s="76"/>
      <c r="C214" s="76"/>
      <c r="D214" s="76"/>
      <c r="E214" s="76"/>
      <c r="F214" s="76"/>
      <c r="G214" s="59"/>
      <c r="H214" s="59"/>
      <c r="I214" s="59"/>
      <c r="J214" s="59"/>
      <c r="L214" s="10"/>
      <c r="M214" s="10"/>
      <c r="N214" s="60"/>
    </row>
    <row r="215" spans="2:14">
      <c r="B215" s="76"/>
      <c r="C215" s="76"/>
      <c r="D215" s="76"/>
      <c r="E215" s="76"/>
      <c r="F215" s="76"/>
      <c r="G215" s="59"/>
      <c r="H215" s="59"/>
      <c r="I215" s="59"/>
      <c r="J215" s="59"/>
      <c r="L215" s="10"/>
      <c r="M215" s="10"/>
      <c r="N215" s="60"/>
    </row>
    <row r="216" spans="2:14">
      <c r="B216" s="76"/>
      <c r="C216" s="76"/>
      <c r="D216" s="76"/>
      <c r="E216" s="76"/>
      <c r="F216" s="76"/>
      <c r="G216" s="59"/>
      <c r="H216" s="59"/>
      <c r="I216" s="59"/>
      <c r="J216" s="59"/>
      <c r="L216" s="10"/>
      <c r="M216" s="10"/>
      <c r="N216" s="60"/>
    </row>
    <row r="217" spans="2:14">
      <c r="B217" s="76"/>
      <c r="C217" s="76"/>
      <c r="D217" s="76"/>
      <c r="E217" s="76"/>
      <c r="F217" s="76"/>
      <c r="G217" s="59"/>
      <c r="H217" s="59"/>
      <c r="I217" s="59"/>
      <c r="J217" s="59"/>
      <c r="L217" s="10"/>
      <c r="M217" s="10"/>
      <c r="N217" s="60"/>
    </row>
    <row r="218" spans="2:14">
      <c r="B218" s="76"/>
      <c r="C218" s="76"/>
      <c r="D218" s="76"/>
      <c r="E218" s="76"/>
      <c r="F218" s="76"/>
      <c r="G218" s="59"/>
      <c r="H218" s="59"/>
      <c r="I218" s="59"/>
      <c r="J218" s="59"/>
      <c r="L218" s="10"/>
      <c r="M218" s="10"/>
      <c r="N218" s="60"/>
    </row>
    <row r="219" spans="2:14">
      <c r="B219" s="76"/>
      <c r="C219" s="76"/>
      <c r="D219" s="76"/>
      <c r="E219" s="76"/>
      <c r="F219" s="76"/>
      <c r="G219" s="59"/>
      <c r="H219" s="59"/>
      <c r="I219" s="59"/>
      <c r="J219" s="59"/>
      <c r="L219" s="10"/>
      <c r="M219" s="10"/>
      <c r="N219" s="60"/>
    </row>
    <row r="220" spans="2:14">
      <c r="B220" s="76"/>
      <c r="C220" s="76"/>
      <c r="D220" s="76"/>
      <c r="E220" s="76"/>
      <c r="F220" s="76"/>
      <c r="G220" s="59"/>
      <c r="H220" s="59"/>
      <c r="I220" s="59"/>
      <c r="J220" s="59"/>
      <c r="L220" s="10"/>
      <c r="M220" s="10"/>
      <c r="N220" s="60"/>
    </row>
    <row r="221" spans="2:14">
      <c r="B221" s="76"/>
      <c r="C221" s="76"/>
      <c r="D221" s="76"/>
      <c r="E221" s="76"/>
      <c r="F221" s="76"/>
      <c r="G221" s="59"/>
      <c r="H221" s="59"/>
      <c r="I221" s="59"/>
      <c r="J221" s="59"/>
      <c r="L221" s="10"/>
      <c r="M221" s="10"/>
      <c r="N221" s="60"/>
    </row>
    <row r="222" spans="2:14">
      <c r="B222" s="76"/>
      <c r="C222" s="76"/>
      <c r="D222" s="76"/>
      <c r="E222" s="76"/>
      <c r="F222" s="76"/>
      <c r="G222" s="59"/>
      <c r="H222" s="59"/>
      <c r="I222" s="59"/>
      <c r="J222" s="59"/>
      <c r="L222" s="10"/>
      <c r="M222" s="10"/>
      <c r="N222" s="60"/>
    </row>
    <row r="223" spans="2:14">
      <c r="B223" s="76"/>
      <c r="C223" s="76"/>
      <c r="D223" s="76"/>
      <c r="E223" s="76"/>
      <c r="F223" s="76"/>
      <c r="G223" s="59"/>
      <c r="H223" s="59"/>
      <c r="I223" s="59"/>
      <c r="J223" s="59"/>
      <c r="L223" s="10"/>
      <c r="M223" s="10"/>
      <c r="N223" s="60"/>
    </row>
    <row r="224" spans="2:14">
      <c r="B224" s="76"/>
      <c r="C224" s="76"/>
      <c r="D224" s="76"/>
      <c r="E224" s="76"/>
      <c r="F224" s="76"/>
      <c r="G224" s="59"/>
      <c r="H224" s="59"/>
      <c r="I224" s="59"/>
      <c r="J224" s="59"/>
      <c r="L224" s="10"/>
      <c r="M224" s="10"/>
      <c r="N224" s="60"/>
    </row>
    <row r="225" spans="2:14">
      <c r="B225" s="76"/>
      <c r="C225" s="76"/>
      <c r="D225" s="76"/>
      <c r="E225" s="76"/>
      <c r="F225" s="76"/>
      <c r="G225" s="59"/>
      <c r="H225" s="59"/>
      <c r="I225" s="59"/>
      <c r="J225" s="59"/>
      <c r="L225" s="10"/>
      <c r="M225" s="10"/>
      <c r="N225" s="60"/>
    </row>
    <row r="226" spans="2:14">
      <c r="B226" s="76"/>
      <c r="C226" s="76"/>
      <c r="D226" s="76"/>
      <c r="E226" s="76"/>
      <c r="F226" s="76"/>
      <c r="G226" s="59"/>
      <c r="H226" s="59"/>
      <c r="I226" s="59"/>
      <c r="J226" s="59"/>
      <c r="L226" s="10"/>
      <c r="M226" s="10"/>
      <c r="N226" s="60"/>
    </row>
    <row r="227" spans="2:14">
      <c r="B227" s="76"/>
      <c r="C227" s="76"/>
      <c r="D227" s="76"/>
      <c r="E227" s="76"/>
      <c r="F227" s="76"/>
      <c r="G227" s="59"/>
      <c r="H227" s="59"/>
      <c r="I227" s="59"/>
      <c r="J227" s="59"/>
      <c r="L227" s="10"/>
      <c r="M227" s="10"/>
      <c r="N227" s="60"/>
    </row>
    <row r="228" spans="2:14">
      <c r="B228" s="76"/>
      <c r="C228" s="76"/>
      <c r="D228" s="76"/>
      <c r="E228" s="76"/>
      <c r="F228" s="76"/>
      <c r="G228" s="59"/>
      <c r="H228" s="59"/>
      <c r="I228" s="59"/>
      <c r="J228" s="59"/>
      <c r="L228" s="10"/>
      <c r="M228" s="10"/>
      <c r="N228" s="60"/>
    </row>
    <row r="229" spans="2:14">
      <c r="B229" s="76"/>
      <c r="C229" s="76"/>
      <c r="D229" s="76"/>
      <c r="E229" s="76"/>
      <c r="F229" s="76"/>
      <c r="G229" s="59"/>
      <c r="H229" s="59"/>
      <c r="I229" s="59"/>
      <c r="J229" s="59"/>
      <c r="L229" s="10"/>
      <c r="M229" s="10"/>
      <c r="N229" s="60"/>
    </row>
    <row r="230" spans="2:14">
      <c r="B230" s="76"/>
      <c r="C230" s="76"/>
      <c r="D230" s="76"/>
      <c r="E230" s="76"/>
      <c r="F230" s="76"/>
      <c r="G230" s="59"/>
      <c r="H230" s="59"/>
      <c r="I230" s="59"/>
      <c r="J230" s="59"/>
      <c r="L230" s="10"/>
      <c r="M230" s="10"/>
      <c r="N230" s="60"/>
    </row>
    <row r="231" spans="2:14">
      <c r="B231" s="76"/>
      <c r="C231" s="76"/>
      <c r="D231" s="76"/>
      <c r="E231" s="76"/>
      <c r="F231" s="76"/>
      <c r="G231" s="59"/>
      <c r="H231" s="59"/>
      <c r="I231" s="59"/>
      <c r="J231" s="59"/>
      <c r="L231" s="10"/>
      <c r="M231" s="10"/>
      <c r="N231" s="60"/>
    </row>
    <row r="232" spans="2:14">
      <c r="B232" s="76"/>
      <c r="C232" s="76"/>
      <c r="D232" s="76"/>
      <c r="E232" s="76"/>
      <c r="F232" s="76"/>
      <c r="G232" s="59"/>
      <c r="H232" s="59"/>
      <c r="I232" s="59"/>
      <c r="J232" s="59"/>
      <c r="L232" s="10"/>
      <c r="M232" s="10"/>
      <c r="N232" s="60"/>
    </row>
    <row r="233" spans="2:14">
      <c r="B233" s="76"/>
      <c r="C233" s="76"/>
      <c r="D233" s="76"/>
      <c r="E233" s="76"/>
      <c r="F233" s="76"/>
      <c r="G233" s="59"/>
      <c r="H233" s="59"/>
      <c r="I233" s="59"/>
      <c r="J233" s="59"/>
      <c r="L233" s="10"/>
      <c r="M233" s="10"/>
      <c r="N233" s="60"/>
    </row>
    <row r="234" spans="2:14">
      <c r="B234" s="76"/>
      <c r="C234" s="76"/>
      <c r="D234" s="76"/>
      <c r="E234" s="76"/>
      <c r="F234" s="76"/>
      <c r="G234" s="59"/>
      <c r="H234" s="59"/>
      <c r="I234" s="59"/>
      <c r="J234" s="59"/>
      <c r="L234" s="10"/>
      <c r="M234" s="10"/>
      <c r="N234" s="60"/>
    </row>
    <row r="235" spans="2:14">
      <c r="B235" s="76"/>
      <c r="C235" s="76"/>
      <c r="D235" s="76"/>
      <c r="E235" s="76"/>
      <c r="F235" s="76"/>
      <c r="G235" s="59"/>
      <c r="H235" s="59"/>
      <c r="I235" s="59"/>
      <c r="J235" s="59"/>
      <c r="L235" s="10"/>
      <c r="M235" s="10"/>
      <c r="N235" s="60"/>
    </row>
    <row r="236" spans="2:14">
      <c r="B236" s="76"/>
      <c r="C236" s="76"/>
      <c r="D236" s="76"/>
      <c r="E236" s="76"/>
      <c r="F236" s="76"/>
      <c r="G236" s="59"/>
      <c r="H236" s="59"/>
      <c r="I236" s="59"/>
      <c r="J236" s="59"/>
      <c r="L236" s="10"/>
      <c r="M236" s="10"/>
      <c r="N236" s="60"/>
    </row>
    <row r="237" spans="2:14">
      <c r="B237" s="76"/>
      <c r="C237" s="76"/>
      <c r="D237" s="76"/>
      <c r="E237" s="76"/>
      <c r="F237" s="76"/>
      <c r="G237" s="59"/>
      <c r="H237" s="59"/>
      <c r="I237" s="59"/>
      <c r="J237" s="59"/>
      <c r="L237" s="10"/>
      <c r="M237" s="10"/>
      <c r="N237" s="60"/>
    </row>
    <row r="238" spans="2:14">
      <c r="B238" s="76"/>
      <c r="C238" s="76"/>
      <c r="D238" s="76"/>
      <c r="E238" s="76"/>
      <c r="F238" s="76"/>
      <c r="G238" s="59"/>
      <c r="H238" s="59"/>
      <c r="I238" s="59"/>
      <c r="J238" s="59"/>
      <c r="L238" s="10"/>
      <c r="M238" s="10"/>
      <c r="N238" s="60"/>
    </row>
    <row r="239" spans="2:14">
      <c r="B239" s="76"/>
      <c r="C239" s="76"/>
      <c r="D239" s="76"/>
      <c r="E239" s="76"/>
      <c r="F239" s="76"/>
      <c r="G239" s="59"/>
      <c r="H239" s="59"/>
      <c r="I239" s="59"/>
      <c r="J239" s="59"/>
      <c r="L239" s="10"/>
      <c r="M239" s="10"/>
      <c r="N239" s="60"/>
    </row>
    <row r="240" spans="2:14">
      <c r="B240" s="76"/>
      <c r="C240" s="76"/>
      <c r="D240" s="76"/>
      <c r="E240" s="76"/>
      <c r="F240" s="76"/>
      <c r="G240" s="59"/>
      <c r="H240" s="59"/>
      <c r="I240" s="59"/>
      <c r="J240" s="59"/>
      <c r="L240" s="10"/>
      <c r="M240" s="10"/>
      <c r="N240" s="60"/>
    </row>
    <row r="241" spans="2:14">
      <c r="B241" s="76"/>
      <c r="C241" s="76"/>
      <c r="D241" s="76"/>
      <c r="E241" s="76"/>
      <c r="F241" s="76"/>
      <c r="G241" s="59"/>
      <c r="H241" s="59"/>
      <c r="I241" s="59"/>
      <c r="J241" s="59"/>
      <c r="L241" s="10"/>
      <c r="M241" s="10"/>
      <c r="N241" s="60"/>
    </row>
    <row r="242" spans="2:14">
      <c r="B242" s="76"/>
      <c r="C242" s="76"/>
      <c r="D242" s="76"/>
      <c r="E242" s="76"/>
      <c r="F242" s="76"/>
      <c r="G242" s="59"/>
      <c r="H242" s="59"/>
      <c r="I242" s="59"/>
      <c r="J242" s="59"/>
      <c r="L242" s="10"/>
      <c r="M242" s="10"/>
      <c r="N242" s="60"/>
    </row>
    <row r="243" spans="2:14">
      <c r="B243" s="76"/>
      <c r="C243" s="76"/>
      <c r="D243" s="76"/>
      <c r="E243" s="76"/>
      <c r="F243" s="76"/>
      <c r="G243" s="59"/>
      <c r="H243" s="59"/>
      <c r="I243" s="59"/>
      <c r="J243" s="59"/>
      <c r="L243" s="10"/>
      <c r="M243" s="10"/>
      <c r="N243" s="60"/>
    </row>
    <row r="244" spans="2:14">
      <c r="B244" s="76"/>
      <c r="C244" s="76"/>
      <c r="D244" s="76"/>
      <c r="E244" s="76"/>
      <c r="F244" s="76"/>
      <c r="G244" s="59"/>
      <c r="H244" s="59"/>
      <c r="I244" s="59"/>
      <c r="J244" s="59"/>
      <c r="L244" s="10"/>
      <c r="M244" s="10"/>
      <c r="N244" s="60"/>
    </row>
    <row r="245" spans="2:14">
      <c r="B245" s="76"/>
      <c r="C245" s="76"/>
      <c r="D245" s="76"/>
      <c r="E245" s="76"/>
      <c r="F245" s="76"/>
      <c r="G245" s="59"/>
      <c r="H245" s="59"/>
      <c r="I245" s="59"/>
      <c r="J245" s="59"/>
      <c r="L245" s="10"/>
      <c r="M245" s="10"/>
      <c r="N245" s="60"/>
    </row>
    <row r="246" spans="2:14">
      <c r="B246" s="76"/>
      <c r="C246" s="76"/>
      <c r="D246" s="76"/>
      <c r="E246" s="76"/>
      <c r="F246" s="76"/>
      <c r="G246" s="59"/>
      <c r="H246" s="59"/>
      <c r="I246" s="59"/>
      <c r="J246" s="59"/>
      <c r="L246" s="10"/>
      <c r="M246" s="10"/>
      <c r="N246" s="60"/>
    </row>
    <row r="247" spans="2:14">
      <c r="B247" s="76"/>
      <c r="C247" s="76"/>
      <c r="D247" s="76"/>
      <c r="E247" s="76"/>
      <c r="F247" s="76"/>
      <c r="G247" s="59"/>
      <c r="H247" s="59"/>
      <c r="I247" s="59"/>
      <c r="J247" s="59"/>
      <c r="L247" s="10"/>
      <c r="M247" s="10"/>
      <c r="N247" s="60"/>
    </row>
    <row r="248" spans="2:14">
      <c r="B248" s="76"/>
      <c r="C248" s="76"/>
      <c r="D248" s="76"/>
      <c r="E248" s="76"/>
      <c r="F248" s="76"/>
      <c r="G248" s="59"/>
      <c r="H248" s="59"/>
      <c r="I248" s="59"/>
      <c r="J248" s="59"/>
      <c r="L248" s="10"/>
      <c r="M248" s="10"/>
      <c r="N248" s="60"/>
    </row>
    <row r="249" spans="2:14">
      <c r="B249" s="76"/>
      <c r="C249" s="76"/>
      <c r="D249" s="76"/>
      <c r="E249" s="76"/>
      <c r="F249" s="76"/>
      <c r="G249" s="59"/>
      <c r="H249" s="59"/>
      <c r="I249" s="59"/>
      <c r="J249" s="59"/>
      <c r="L249" s="10"/>
      <c r="M249" s="10"/>
      <c r="N249" s="60"/>
    </row>
    <row r="250" spans="2:14">
      <c r="B250" s="76"/>
      <c r="C250" s="76"/>
      <c r="D250" s="76"/>
      <c r="E250" s="76"/>
      <c r="F250" s="76"/>
      <c r="G250" s="59"/>
      <c r="H250" s="59"/>
      <c r="I250" s="59"/>
      <c r="J250" s="59"/>
      <c r="L250" s="10"/>
      <c r="M250" s="10"/>
      <c r="N250" s="60"/>
    </row>
    <row r="251" spans="2:14">
      <c r="B251" s="76"/>
      <c r="C251" s="76"/>
      <c r="D251" s="76"/>
      <c r="E251" s="76"/>
      <c r="F251" s="76"/>
      <c r="G251" s="59"/>
      <c r="H251" s="59"/>
      <c r="I251" s="59"/>
      <c r="J251" s="59"/>
      <c r="L251" s="10"/>
      <c r="M251" s="10"/>
      <c r="N251" s="60"/>
    </row>
    <row r="252" spans="2:14">
      <c r="B252" s="76"/>
      <c r="C252" s="76"/>
      <c r="D252" s="76"/>
      <c r="E252" s="76"/>
      <c r="F252" s="76"/>
      <c r="G252" s="59"/>
      <c r="H252" s="59"/>
      <c r="I252" s="59"/>
      <c r="J252" s="59"/>
      <c r="L252" s="10"/>
      <c r="M252" s="10"/>
      <c r="N252" s="60"/>
    </row>
    <row r="253" spans="2:14">
      <c r="B253" s="76"/>
      <c r="C253" s="76"/>
      <c r="D253" s="76"/>
      <c r="E253" s="76"/>
      <c r="F253" s="76"/>
      <c r="G253" s="59"/>
      <c r="H253" s="59"/>
      <c r="I253" s="59"/>
      <c r="J253" s="59"/>
      <c r="L253" s="10"/>
      <c r="M253" s="10"/>
      <c r="N253" s="60"/>
    </row>
    <row r="254" spans="2:14">
      <c r="B254" s="76"/>
      <c r="C254" s="76"/>
      <c r="D254" s="76"/>
      <c r="E254" s="76"/>
      <c r="F254" s="76"/>
      <c r="G254" s="59"/>
      <c r="H254" s="59"/>
      <c r="I254" s="59"/>
      <c r="J254" s="59"/>
      <c r="L254" s="10"/>
      <c r="M254" s="10"/>
      <c r="N254" s="60"/>
    </row>
    <row r="255" spans="2:14">
      <c r="B255" s="76"/>
      <c r="C255" s="76"/>
      <c r="D255" s="76"/>
      <c r="E255" s="76"/>
      <c r="F255" s="76"/>
      <c r="G255" s="59"/>
      <c r="H255" s="59"/>
      <c r="I255" s="59"/>
      <c r="J255" s="59"/>
      <c r="L255" s="10"/>
      <c r="M255" s="10"/>
      <c r="N255" s="60"/>
    </row>
    <row r="256" spans="2:14">
      <c r="B256" s="76"/>
      <c r="C256" s="76"/>
      <c r="D256" s="76"/>
      <c r="E256" s="76"/>
      <c r="F256" s="76"/>
      <c r="G256" s="59"/>
      <c r="H256" s="59"/>
      <c r="I256" s="59"/>
      <c r="J256" s="59"/>
      <c r="L256" s="10"/>
      <c r="M256" s="10"/>
      <c r="N256" s="60"/>
    </row>
    <row r="257" spans="2:14">
      <c r="B257" s="76"/>
      <c r="C257" s="76"/>
      <c r="D257" s="76"/>
      <c r="E257" s="76"/>
      <c r="F257" s="76"/>
      <c r="G257" s="59"/>
      <c r="H257" s="59"/>
      <c r="I257" s="59"/>
      <c r="J257" s="59"/>
      <c r="L257" s="10"/>
      <c r="M257" s="10"/>
      <c r="N257" s="60"/>
    </row>
    <row r="258" spans="2:14">
      <c r="B258" s="76"/>
      <c r="C258" s="76"/>
      <c r="D258" s="76"/>
      <c r="E258" s="76"/>
      <c r="F258" s="76"/>
      <c r="G258" s="59"/>
      <c r="H258" s="59"/>
      <c r="I258" s="59"/>
      <c r="J258" s="59"/>
      <c r="L258" s="10"/>
      <c r="M258" s="10"/>
      <c r="N258" s="60"/>
    </row>
    <row r="259" spans="2:14">
      <c r="B259" s="76"/>
      <c r="C259" s="76"/>
      <c r="D259" s="76"/>
      <c r="E259" s="76"/>
      <c r="F259" s="76"/>
      <c r="G259" s="59"/>
      <c r="H259" s="59"/>
      <c r="I259" s="59"/>
      <c r="J259" s="59"/>
      <c r="L259" s="10"/>
      <c r="M259" s="10"/>
      <c r="N259" s="60"/>
    </row>
    <row r="260" spans="2:14">
      <c r="B260" s="76"/>
      <c r="C260" s="76"/>
      <c r="D260" s="76"/>
      <c r="E260" s="76"/>
      <c r="F260" s="76"/>
      <c r="G260" s="59"/>
      <c r="H260" s="59"/>
      <c r="I260" s="59"/>
      <c r="J260" s="59"/>
      <c r="L260" s="10"/>
      <c r="M260" s="10"/>
      <c r="N260" s="60"/>
    </row>
    <row r="261" spans="2:14">
      <c r="B261" s="76"/>
      <c r="C261" s="76"/>
      <c r="D261" s="76"/>
      <c r="E261" s="76"/>
      <c r="F261" s="76"/>
      <c r="G261" s="59"/>
      <c r="H261" s="59"/>
      <c r="I261" s="59"/>
      <c r="J261" s="59"/>
      <c r="L261" s="10"/>
      <c r="M261" s="10"/>
      <c r="N261" s="60"/>
    </row>
    <row r="262" spans="2:14">
      <c r="B262" s="76"/>
      <c r="C262" s="76"/>
      <c r="D262" s="76"/>
      <c r="E262" s="76"/>
      <c r="F262" s="76"/>
      <c r="G262" s="59"/>
      <c r="H262" s="59"/>
      <c r="I262" s="59"/>
      <c r="J262" s="59"/>
      <c r="L262" s="10"/>
      <c r="M262" s="10"/>
      <c r="N262" s="60"/>
    </row>
    <row r="263" spans="2:14">
      <c r="B263" s="76"/>
      <c r="C263" s="76"/>
      <c r="D263" s="76"/>
      <c r="E263" s="76"/>
      <c r="F263" s="76"/>
      <c r="G263" s="59"/>
      <c r="H263" s="59"/>
      <c r="I263" s="59"/>
      <c r="J263" s="59"/>
      <c r="L263" s="10"/>
      <c r="M263" s="10"/>
      <c r="N263" s="60"/>
    </row>
    <row r="264" spans="2:14">
      <c r="B264" s="76"/>
      <c r="C264" s="76"/>
      <c r="D264" s="76"/>
      <c r="E264" s="76"/>
      <c r="F264" s="76"/>
      <c r="G264" s="59"/>
      <c r="H264" s="59"/>
      <c r="I264" s="59"/>
      <c r="J264" s="59"/>
      <c r="L264" s="10"/>
      <c r="M264" s="10"/>
      <c r="N264" s="60"/>
    </row>
    <row r="265" spans="2:14">
      <c r="B265" s="76"/>
      <c r="C265" s="76"/>
      <c r="D265" s="76"/>
      <c r="E265" s="76"/>
      <c r="F265" s="76"/>
      <c r="G265" s="59"/>
      <c r="H265" s="59"/>
      <c r="I265" s="59"/>
      <c r="J265" s="59"/>
      <c r="L265" s="10"/>
      <c r="M265" s="10"/>
      <c r="N265" s="60"/>
    </row>
    <row r="266" spans="2:14">
      <c r="B266" s="76"/>
      <c r="C266" s="76"/>
      <c r="D266" s="76"/>
      <c r="E266" s="76"/>
      <c r="F266" s="76"/>
      <c r="G266" s="59"/>
      <c r="H266" s="59"/>
      <c r="I266" s="59"/>
      <c r="J266" s="59"/>
      <c r="L266" s="10"/>
      <c r="M266" s="10"/>
      <c r="N266" s="60"/>
    </row>
    <row r="267" spans="2:14">
      <c r="B267" s="76"/>
      <c r="C267" s="76"/>
      <c r="D267" s="76"/>
      <c r="E267" s="76"/>
      <c r="F267" s="76"/>
      <c r="G267" s="59"/>
      <c r="H267" s="59"/>
      <c r="I267" s="59"/>
      <c r="J267" s="59"/>
      <c r="L267" s="10"/>
      <c r="M267" s="10"/>
      <c r="N267" s="60"/>
    </row>
    <row r="268" spans="2:14">
      <c r="B268" s="76"/>
      <c r="C268" s="76"/>
      <c r="D268" s="76"/>
      <c r="E268" s="76"/>
      <c r="F268" s="76"/>
      <c r="G268" s="59"/>
      <c r="H268" s="59"/>
      <c r="I268" s="59"/>
      <c r="J268" s="59"/>
      <c r="L268" s="10"/>
      <c r="M268" s="10"/>
      <c r="N268" s="60"/>
    </row>
    <row r="269" spans="2:14">
      <c r="B269" s="76"/>
      <c r="C269" s="76"/>
      <c r="D269" s="76"/>
      <c r="E269" s="76"/>
      <c r="F269" s="76"/>
      <c r="G269" s="59"/>
      <c r="H269" s="59"/>
      <c r="I269" s="59"/>
      <c r="J269" s="59"/>
      <c r="L269" s="10"/>
      <c r="M269" s="10"/>
      <c r="N269" s="60"/>
    </row>
    <row r="270" spans="2:14">
      <c r="B270" s="76"/>
      <c r="C270" s="76"/>
      <c r="D270" s="76"/>
      <c r="E270" s="76"/>
      <c r="F270" s="76"/>
      <c r="G270" s="59"/>
      <c r="H270" s="59"/>
      <c r="I270" s="59"/>
      <c r="J270" s="59"/>
      <c r="L270" s="10"/>
      <c r="M270" s="10"/>
      <c r="N270" s="60"/>
    </row>
    <row r="271" spans="2:14">
      <c r="B271" s="76"/>
      <c r="C271" s="76"/>
      <c r="D271" s="76"/>
      <c r="E271" s="76"/>
      <c r="F271" s="76"/>
      <c r="G271" s="59"/>
      <c r="H271" s="59"/>
      <c r="I271" s="59"/>
      <c r="J271" s="59"/>
      <c r="L271" s="10"/>
      <c r="M271" s="10"/>
      <c r="N271" s="60"/>
    </row>
    <row r="272" spans="2:14">
      <c r="B272" s="76"/>
      <c r="C272" s="76"/>
      <c r="D272" s="76"/>
      <c r="E272" s="76"/>
      <c r="F272" s="76"/>
      <c r="G272" s="59"/>
      <c r="H272" s="59"/>
      <c r="I272" s="59"/>
      <c r="J272" s="59"/>
      <c r="L272" s="10"/>
      <c r="M272" s="10"/>
      <c r="N272" s="60"/>
    </row>
    <row r="273" spans="2:14">
      <c r="B273" s="76"/>
      <c r="C273" s="76"/>
      <c r="D273" s="76"/>
      <c r="E273" s="76"/>
      <c r="F273" s="76"/>
      <c r="G273" s="59"/>
      <c r="H273" s="59"/>
      <c r="I273" s="59"/>
      <c r="J273" s="59"/>
      <c r="L273" s="10"/>
      <c r="M273" s="10"/>
      <c r="N273" s="60"/>
    </row>
    <row r="274" spans="2:14">
      <c r="B274" s="76"/>
      <c r="C274" s="76"/>
      <c r="D274" s="76"/>
      <c r="E274" s="76"/>
      <c r="F274" s="76"/>
      <c r="G274" s="59"/>
      <c r="H274" s="59"/>
      <c r="I274" s="59"/>
      <c r="J274" s="59"/>
      <c r="L274" s="10"/>
      <c r="M274" s="10"/>
      <c r="N274" s="60"/>
    </row>
    <row r="275" spans="2:14">
      <c r="B275" s="76"/>
      <c r="C275" s="76"/>
      <c r="D275" s="76"/>
      <c r="E275" s="76"/>
      <c r="F275" s="76"/>
      <c r="G275" s="59"/>
      <c r="H275" s="59"/>
      <c r="I275" s="59"/>
      <c r="J275" s="59"/>
      <c r="L275" s="10"/>
      <c r="M275" s="10"/>
      <c r="N275" s="60"/>
    </row>
    <row r="276" spans="2:14">
      <c r="B276" s="76"/>
      <c r="C276" s="76"/>
      <c r="D276" s="76"/>
      <c r="E276" s="76"/>
      <c r="F276" s="76"/>
      <c r="G276" s="59"/>
      <c r="H276" s="59"/>
      <c r="I276" s="59"/>
      <c r="J276" s="59"/>
      <c r="L276" s="10"/>
      <c r="M276" s="10"/>
      <c r="N276" s="60"/>
    </row>
    <row r="277" spans="2:14">
      <c r="B277" s="76"/>
      <c r="C277" s="76"/>
      <c r="D277" s="76"/>
      <c r="E277" s="76"/>
      <c r="F277" s="76"/>
      <c r="G277" s="59"/>
      <c r="H277" s="59"/>
      <c r="I277" s="59"/>
      <c r="J277" s="59"/>
      <c r="L277" s="10"/>
      <c r="M277" s="10"/>
      <c r="N277" s="60"/>
    </row>
    <row r="278" spans="2:14">
      <c r="B278" s="76"/>
      <c r="C278" s="76"/>
      <c r="D278" s="76"/>
      <c r="E278" s="76"/>
      <c r="F278" s="76"/>
      <c r="G278" s="59"/>
      <c r="H278" s="59"/>
      <c r="I278" s="59"/>
      <c r="J278" s="59"/>
      <c r="L278" s="10"/>
      <c r="M278" s="10"/>
      <c r="N278" s="60"/>
    </row>
    <row r="279" spans="2:14">
      <c r="B279" s="76"/>
      <c r="C279" s="76"/>
      <c r="D279" s="76"/>
      <c r="E279" s="76"/>
      <c r="F279" s="76"/>
      <c r="G279" s="59"/>
      <c r="H279" s="59"/>
      <c r="I279" s="59"/>
      <c r="J279" s="59"/>
      <c r="L279" s="10"/>
      <c r="M279" s="10"/>
      <c r="N279" s="60"/>
    </row>
    <row r="280" spans="2:14">
      <c r="B280" s="76"/>
      <c r="C280" s="76"/>
      <c r="D280" s="76"/>
      <c r="E280" s="76"/>
      <c r="F280" s="76"/>
      <c r="G280" s="59"/>
      <c r="H280" s="59"/>
      <c r="I280" s="59"/>
      <c r="J280" s="59"/>
      <c r="L280" s="10"/>
      <c r="M280" s="10"/>
      <c r="N280" s="60"/>
    </row>
    <row r="281" spans="2:14">
      <c r="B281" s="76"/>
      <c r="C281" s="76"/>
      <c r="D281" s="76"/>
      <c r="E281" s="76"/>
      <c r="F281" s="76"/>
      <c r="G281" s="59"/>
      <c r="H281" s="59"/>
      <c r="I281" s="59"/>
      <c r="J281" s="59"/>
      <c r="L281" s="10"/>
      <c r="M281" s="10"/>
      <c r="N281" s="60"/>
    </row>
    <row r="282" spans="2:14">
      <c r="B282" s="76"/>
      <c r="C282" s="76"/>
      <c r="D282" s="76"/>
      <c r="E282" s="76"/>
      <c r="F282" s="76"/>
      <c r="G282" s="59"/>
      <c r="H282" s="59"/>
      <c r="I282" s="59"/>
      <c r="J282" s="59"/>
      <c r="L282" s="10"/>
      <c r="M282" s="10"/>
      <c r="N282" s="60"/>
    </row>
    <row r="283" spans="2:14">
      <c r="B283" s="76"/>
      <c r="C283" s="76"/>
      <c r="D283" s="76"/>
      <c r="E283" s="76"/>
      <c r="F283" s="76"/>
      <c r="G283" s="59"/>
      <c r="H283" s="59"/>
      <c r="I283" s="59"/>
      <c r="J283" s="59"/>
      <c r="L283" s="10"/>
      <c r="M283" s="10"/>
      <c r="N283" s="60"/>
    </row>
    <row r="284" spans="2:14">
      <c r="B284" s="76"/>
      <c r="C284" s="76"/>
      <c r="D284" s="76"/>
      <c r="E284" s="76"/>
      <c r="F284" s="76"/>
      <c r="G284" s="59"/>
      <c r="H284" s="59"/>
      <c r="I284" s="59"/>
      <c r="J284" s="59"/>
      <c r="L284" s="10"/>
      <c r="M284" s="10"/>
      <c r="N284" s="60"/>
    </row>
    <row r="285" spans="2:14">
      <c r="B285" s="76"/>
      <c r="C285" s="76"/>
      <c r="D285" s="76"/>
      <c r="E285" s="76"/>
      <c r="F285" s="76"/>
      <c r="G285" s="59"/>
      <c r="H285" s="59"/>
      <c r="I285" s="59"/>
      <c r="J285" s="59"/>
      <c r="L285" s="10"/>
      <c r="M285" s="10"/>
      <c r="N285" s="60"/>
    </row>
    <row r="286" spans="2:14">
      <c r="B286" s="76"/>
      <c r="C286" s="76"/>
      <c r="D286" s="76"/>
      <c r="E286" s="76"/>
      <c r="F286" s="76"/>
      <c r="G286" s="59"/>
      <c r="H286" s="59"/>
      <c r="I286" s="59"/>
      <c r="J286" s="59"/>
      <c r="L286" s="10"/>
      <c r="M286" s="10"/>
      <c r="N286" s="60"/>
    </row>
    <row r="287" spans="2:14">
      <c r="B287" s="76"/>
      <c r="C287" s="76"/>
      <c r="D287" s="76"/>
      <c r="E287" s="76"/>
      <c r="F287" s="76"/>
      <c r="G287" s="59"/>
      <c r="H287" s="59"/>
      <c r="I287" s="59"/>
      <c r="J287" s="59"/>
      <c r="L287" s="10"/>
      <c r="M287" s="10"/>
      <c r="N287" s="60"/>
    </row>
    <row r="288" spans="2:14">
      <c r="B288" s="76"/>
      <c r="C288" s="76"/>
      <c r="D288" s="76"/>
      <c r="E288" s="76"/>
      <c r="F288" s="76"/>
      <c r="G288" s="59"/>
      <c r="H288" s="59"/>
      <c r="I288" s="59"/>
      <c r="J288" s="59"/>
      <c r="L288" s="10"/>
      <c r="M288" s="10"/>
      <c r="N288" s="60"/>
    </row>
    <row r="289" spans="2:14">
      <c r="B289" s="76"/>
      <c r="C289" s="76"/>
      <c r="D289" s="76"/>
      <c r="E289" s="76"/>
      <c r="F289" s="76"/>
      <c r="G289" s="59"/>
      <c r="H289" s="59"/>
      <c r="I289" s="59"/>
      <c r="J289" s="59"/>
      <c r="L289" s="10"/>
      <c r="M289" s="10"/>
      <c r="N289" s="60"/>
    </row>
    <row r="290" spans="2:14">
      <c r="B290" s="76"/>
      <c r="C290" s="76"/>
      <c r="D290" s="76"/>
      <c r="E290" s="76"/>
      <c r="F290" s="76"/>
      <c r="G290" s="59"/>
      <c r="H290" s="59"/>
      <c r="I290" s="59"/>
      <c r="J290" s="59"/>
      <c r="L290" s="10"/>
      <c r="M290" s="10"/>
      <c r="N290" s="60"/>
    </row>
    <row r="291" spans="2:14">
      <c r="B291" s="76"/>
      <c r="C291" s="76"/>
      <c r="D291" s="76"/>
      <c r="E291" s="76"/>
      <c r="F291" s="76"/>
      <c r="G291" s="59"/>
      <c r="H291" s="59"/>
      <c r="I291" s="59"/>
      <c r="J291" s="59"/>
      <c r="L291" s="10"/>
      <c r="M291" s="10"/>
      <c r="N291" s="60"/>
    </row>
    <row r="292" spans="2:14">
      <c r="B292" s="76"/>
      <c r="C292" s="76"/>
      <c r="D292" s="76"/>
      <c r="E292" s="76"/>
      <c r="F292" s="76"/>
      <c r="G292" s="59"/>
      <c r="H292" s="59"/>
      <c r="I292" s="59"/>
      <c r="J292" s="59"/>
      <c r="L292" s="10"/>
      <c r="M292" s="10"/>
      <c r="N292" s="60"/>
    </row>
    <row r="293" spans="2:14">
      <c r="B293" s="76"/>
      <c r="C293" s="76"/>
      <c r="D293" s="76"/>
      <c r="E293" s="76"/>
      <c r="F293" s="76"/>
      <c r="G293" s="59"/>
      <c r="H293" s="59"/>
      <c r="I293" s="59"/>
      <c r="J293" s="59"/>
      <c r="L293" s="10"/>
      <c r="M293" s="10"/>
      <c r="N293" s="60"/>
    </row>
    <row r="294" spans="2:14">
      <c r="B294" s="76"/>
      <c r="C294" s="76"/>
      <c r="D294" s="76"/>
      <c r="E294" s="76"/>
      <c r="F294" s="76"/>
      <c r="G294" s="59"/>
      <c r="H294" s="59"/>
      <c r="I294" s="59"/>
      <c r="J294" s="59"/>
      <c r="L294" s="10"/>
      <c r="M294" s="10"/>
      <c r="N294" s="60"/>
    </row>
    <row r="295" spans="2:14">
      <c r="B295" s="76"/>
      <c r="C295" s="76"/>
      <c r="D295" s="76"/>
      <c r="E295" s="76"/>
      <c r="F295" s="76"/>
      <c r="G295" s="59"/>
      <c r="H295" s="59"/>
      <c r="I295" s="59"/>
      <c r="J295" s="59"/>
      <c r="L295" s="10"/>
      <c r="M295" s="10"/>
      <c r="N295" s="60"/>
    </row>
    <row r="296" spans="2:14">
      <c r="B296" s="76"/>
      <c r="C296" s="76"/>
      <c r="D296" s="76"/>
      <c r="E296" s="76"/>
      <c r="F296" s="76"/>
      <c r="G296" s="59"/>
      <c r="H296" s="59"/>
      <c r="I296" s="59"/>
      <c r="J296" s="59"/>
      <c r="L296" s="10"/>
      <c r="M296" s="10"/>
      <c r="N296" s="60"/>
    </row>
    <row r="297" spans="2:14">
      <c r="B297" s="76"/>
      <c r="C297" s="76"/>
      <c r="D297" s="76"/>
      <c r="E297" s="76"/>
      <c r="F297" s="76"/>
      <c r="G297" s="59"/>
      <c r="H297" s="59"/>
      <c r="I297" s="59"/>
      <c r="J297" s="59"/>
      <c r="L297" s="10"/>
      <c r="M297" s="10"/>
      <c r="N297" s="60"/>
    </row>
    <row r="298" spans="2:14">
      <c r="B298" s="76"/>
      <c r="C298" s="76"/>
      <c r="D298" s="76"/>
      <c r="E298" s="76"/>
      <c r="F298" s="76"/>
      <c r="G298" s="59"/>
      <c r="H298" s="59"/>
      <c r="I298" s="59"/>
      <c r="J298" s="59"/>
      <c r="L298" s="10"/>
      <c r="M298" s="10"/>
      <c r="N298" s="60"/>
    </row>
    <row r="299" spans="2:14">
      <c r="B299" s="76"/>
      <c r="C299" s="76"/>
      <c r="D299" s="76"/>
      <c r="E299" s="76"/>
      <c r="F299" s="76"/>
      <c r="G299" s="59"/>
      <c r="H299" s="59"/>
      <c r="I299" s="59"/>
      <c r="J299" s="59"/>
      <c r="L299" s="10"/>
      <c r="M299" s="10"/>
      <c r="N299" s="60"/>
    </row>
    <row r="300" spans="2:14">
      <c r="B300" s="76"/>
      <c r="C300" s="76"/>
      <c r="D300" s="76"/>
      <c r="E300" s="76"/>
      <c r="F300" s="76"/>
      <c r="G300" s="59"/>
      <c r="H300" s="59"/>
      <c r="I300" s="59"/>
      <c r="J300" s="59"/>
      <c r="L300" s="10"/>
      <c r="M300" s="10"/>
      <c r="N300" s="60"/>
    </row>
    <row r="301" spans="2:14">
      <c r="B301" s="76"/>
      <c r="C301" s="76"/>
      <c r="D301" s="76"/>
      <c r="E301" s="76"/>
      <c r="F301" s="76"/>
      <c r="G301" s="59"/>
      <c r="H301" s="59"/>
      <c r="I301" s="59"/>
      <c r="J301" s="59"/>
      <c r="L301" s="10"/>
      <c r="M301" s="10"/>
      <c r="N301" s="60"/>
    </row>
    <row r="302" spans="2:14">
      <c r="B302" s="76"/>
      <c r="C302" s="76"/>
      <c r="D302" s="76"/>
      <c r="E302" s="76"/>
      <c r="F302" s="76"/>
      <c r="G302" s="59"/>
      <c r="H302" s="59"/>
      <c r="I302" s="59"/>
      <c r="J302" s="59"/>
      <c r="L302" s="10"/>
      <c r="M302" s="10"/>
      <c r="N302" s="60"/>
    </row>
    <row r="303" spans="2:14">
      <c r="B303" s="76"/>
      <c r="C303" s="76"/>
      <c r="D303" s="76"/>
      <c r="E303" s="76"/>
      <c r="F303" s="76"/>
      <c r="G303" s="59"/>
      <c r="H303" s="59"/>
      <c r="I303" s="59"/>
      <c r="J303" s="59"/>
      <c r="L303" s="10"/>
      <c r="M303" s="10"/>
      <c r="N303" s="60"/>
    </row>
    <row r="304" spans="2:14">
      <c r="B304" s="76"/>
      <c r="C304" s="76"/>
      <c r="D304" s="76"/>
      <c r="E304" s="76"/>
      <c r="F304" s="76"/>
      <c r="G304" s="59"/>
      <c r="H304" s="59"/>
      <c r="I304" s="59"/>
      <c r="J304" s="59"/>
      <c r="L304" s="10"/>
      <c r="M304" s="10"/>
      <c r="N304" s="60"/>
    </row>
    <row r="305" spans="2:14">
      <c r="B305" s="76"/>
      <c r="C305" s="76"/>
      <c r="D305" s="76"/>
      <c r="E305" s="76"/>
      <c r="F305" s="76"/>
      <c r="G305" s="59"/>
      <c r="H305" s="59"/>
      <c r="I305" s="59"/>
      <c r="J305" s="59"/>
      <c r="L305" s="10"/>
      <c r="M305" s="10"/>
      <c r="N305" s="60"/>
    </row>
    <row r="306" spans="2:14">
      <c r="B306" s="76"/>
      <c r="C306" s="76"/>
      <c r="D306" s="76"/>
      <c r="E306" s="76"/>
      <c r="F306" s="76"/>
      <c r="G306" s="59"/>
      <c r="H306" s="59"/>
      <c r="I306" s="59"/>
      <c r="J306" s="59"/>
      <c r="L306" s="10"/>
      <c r="M306" s="10"/>
      <c r="N306" s="60"/>
    </row>
    <row r="307" spans="2:14">
      <c r="B307" s="76"/>
      <c r="C307" s="76"/>
      <c r="D307" s="76"/>
      <c r="E307" s="76"/>
      <c r="F307" s="76"/>
      <c r="G307" s="59"/>
      <c r="H307" s="59"/>
      <c r="I307" s="59"/>
      <c r="J307" s="59"/>
      <c r="L307" s="10"/>
      <c r="M307" s="10"/>
      <c r="N307" s="60"/>
    </row>
    <row r="308" spans="2:10">
      <c r="B308" s="76"/>
      <c r="C308" s="76"/>
      <c r="D308" s="76"/>
      <c r="E308" s="76"/>
      <c r="F308" s="76"/>
      <c r="G308" s="59"/>
      <c r="H308" s="59"/>
      <c r="I308" s="59"/>
      <c r="J308" s="59"/>
    </row>
    <row r="309" spans="2:10">
      <c r="B309" s="76"/>
      <c r="C309" s="76"/>
      <c r="D309" s="76"/>
      <c r="E309" s="76"/>
      <c r="F309" s="76"/>
      <c r="G309" s="59"/>
      <c r="H309" s="59"/>
      <c r="I309" s="59"/>
      <c r="J309" s="59"/>
    </row>
    <row r="310" spans="2:10">
      <c r="B310" s="76"/>
      <c r="C310" s="76"/>
      <c r="D310" s="76"/>
      <c r="E310" s="76"/>
      <c r="F310" s="76"/>
      <c r="G310" s="59"/>
      <c r="H310" s="59"/>
      <c r="I310" s="59"/>
      <c r="J310" s="59"/>
    </row>
    <row r="311" spans="2:10">
      <c r="B311" s="76"/>
      <c r="C311" s="76"/>
      <c r="D311" s="76"/>
      <c r="E311" s="76"/>
      <c r="F311" s="76"/>
      <c r="G311" s="59"/>
      <c r="H311" s="59"/>
      <c r="I311" s="59"/>
      <c r="J311" s="59"/>
    </row>
    <row r="312" spans="2:10">
      <c r="B312" s="76"/>
      <c r="C312" s="76"/>
      <c r="D312" s="76"/>
      <c r="E312" s="76"/>
      <c r="F312" s="76"/>
      <c r="G312" s="59"/>
      <c r="H312" s="59"/>
      <c r="I312" s="59"/>
      <c r="J312" s="59"/>
    </row>
    <row r="313" spans="2:10">
      <c r="B313" s="76"/>
      <c r="C313" s="76"/>
      <c r="D313" s="76"/>
      <c r="E313" s="76"/>
      <c r="F313" s="76"/>
      <c r="G313" s="59"/>
      <c r="H313" s="59"/>
      <c r="I313" s="59"/>
      <c r="J313" s="59"/>
    </row>
    <row r="314" spans="2:10">
      <c r="B314" s="76"/>
      <c r="C314" s="76"/>
      <c r="D314" s="76"/>
      <c r="E314" s="76"/>
      <c r="F314" s="76"/>
      <c r="G314" s="59"/>
      <c r="H314" s="59"/>
      <c r="I314" s="59"/>
      <c r="J314" s="59"/>
    </row>
    <row r="315" spans="2:10">
      <c r="B315" s="76"/>
      <c r="C315" s="76"/>
      <c r="D315" s="76"/>
      <c r="E315" s="76"/>
      <c r="F315" s="76"/>
      <c r="G315" s="59"/>
      <c r="H315" s="59"/>
      <c r="I315" s="59"/>
      <c r="J315" s="59"/>
    </row>
    <row r="316" spans="2:10">
      <c r="B316" s="76"/>
      <c r="C316" s="76"/>
      <c r="D316" s="76"/>
      <c r="E316" s="76"/>
      <c r="F316" s="76"/>
      <c r="G316" s="59"/>
      <c r="H316" s="59"/>
      <c r="I316" s="59"/>
      <c r="J316" s="59"/>
    </row>
    <row r="317" spans="2:10">
      <c r="B317" s="76"/>
      <c r="C317" s="76"/>
      <c r="D317" s="76"/>
      <c r="E317" s="76"/>
      <c r="F317" s="76"/>
      <c r="G317" s="59"/>
      <c r="H317" s="59"/>
      <c r="I317" s="59"/>
      <c r="J317" s="59"/>
    </row>
    <row r="318" spans="2:10">
      <c r="B318" s="76"/>
      <c r="C318" s="76"/>
      <c r="D318" s="76"/>
      <c r="E318" s="76"/>
      <c r="F318" s="76"/>
      <c r="G318" s="59"/>
      <c r="H318" s="59"/>
      <c r="I318" s="59"/>
      <c r="J318" s="59"/>
    </row>
    <row r="319" spans="2:10">
      <c r="B319" s="76"/>
      <c r="C319" s="76"/>
      <c r="D319" s="76"/>
      <c r="E319" s="76"/>
      <c r="F319" s="76"/>
      <c r="G319" s="59"/>
      <c r="H319" s="59"/>
      <c r="I319" s="59"/>
      <c r="J319" s="59"/>
    </row>
    <row r="320" spans="2:10">
      <c r="B320" s="76"/>
      <c r="C320" s="76"/>
      <c r="D320" s="76"/>
      <c r="E320" s="76"/>
      <c r="F320" s="76"/>
      <c r="G320" s="59"/>
      <c r="H320" s="59"/>
      <c r="I320" s="59"/>
      <c r="J320" s="59"/>
    </row>
    <row r="321" spans="2:10">
      <c r="B321" s="76"/>
      <c r="C321" s="76"/>
      <c r="D321" s="76"/>
      <c r="E321" s="76"/>
      <c r="F321" s="76"/>
      <c r="G321" s="59"/>
      <c r="H321" s="59"/>
      <c r="I321" s="59"/>
      <c r="J321" s="59"/>
    </row>
    <row r="322" spans="2:10">
      <c r="B322" s="76"/>
      <c r="C322" s="76"/>
      <c r="D322" s="76"/>
      <c r="E322" s="76"/>
      <c r="F322" s="76"/>
      <c r="G322" s="59"/>
      <c r="H322" s="59"/>
      <c r="I322" s="59"/>
      <c r="J322" s="59"/>
    </row>
    <row r="323" spans="2:10">
      <c r="B323" s="76"/>
      <c r="C323" s="76"/>
      <c r="D323" s="76"/>
      <c r="E323" s="76"/>
      <c r="F323" s="76"/>
      <c r="G323" s="59"/>
      <c r="H323" s="59"/>
      <c r="I323" s="59"/>
      <c r="J323" s="59"/>
    </row>
    <row r="324" spans="2:10">
      <c r="B324" s="76"/>
      <c r="C324" s="76"/>
      <c r="D324" s="76"/>
      <c r="E324" s="76"/>
      <c r="F324" s="76"/>
      <c r="G324" s="59"/>
      <c r="H324" s="59"/>
      <c r="I324" s="59"/>
      <c r="J324" s="59"/>
    </row>
    <row r="325" spans="2:10">
      <c r="B325" s="76"/>
      <c r="C325" s="76"/>
      <c r="D325" s="76"/>
      <c r="E325" s="76"/>
      <c r="F325" s="76"/>
      <c r="G325" s="59"/>
      <c r="H325" s="59"/>
      <c r="I325" s="59"/>
      <c r="J325" s="59"/>
    </row>
    <row r="326" spans="2:10">
      <c r="B326" s="76"/>
      <c r="C326" s="76"/>
      <c r="D326" s="76"/>
      <c r="E326" s="76"/>
      <c r="F326" s="76"/>
      <c r="G326" s="59"/>
      <c r="H326" s="59"/>
      <c r="I326" s="59"/>
      <c r="J326" s="59"/>
    </row>
    <row r="327" spans="2:10">
      <c r="B327" s="76"/>
      <c r="C327" s="76"/>
      <c r="D327" s="76"/>
      <c r="E327" s="76"/>
      <c r="F327" s="76"/>
      <c r="G327" s="59"/>
      <c r="H327" s="59"/>
      <c r="I327" s="59"/>
      <c r="J327" s="59"/>
    </row>
    <row r="328" spans="2:10">
      <c r="B328" s="76"/>
      <c r="C328" s="76"/>
      <c r="D328" s="76"/>
      <c r="E328" s="76"/>
      <c r="F328" s="76"/>
      <c r="G328" s="59"/>
      <c r="H328" s="59"/>
      <c r="I328" s="59"/>
      <c r="J328" s="59"/>
    </row>
    <row r="329" spans="2:10">
      <c r="B329" s="76"/>
      <c r="C329" s="76"/>
      <c r="D329" s="76"/>
      <c r="E329" s="76"/>
      <c r="F329" s="76"/>
      <c r="G329" s="59"/>
      <c r="H329" s="59"/>
      <c r="I329" s="59"/>
      <c r="J329" s="59"/>
    </row>
    <row r="330" spans="2:10">
      <c r="B330" s="76"/>
      <c r="C330" s="76"/>
      <c r="D330" s="76"/>
      <c r="E330" s="76"/>
      <c r="F330" s="76"/>
      <c r="G330" s="59"/>
      <c r="H330" s="59"/>
      <c r="I330" s="59"/>
      <c r="J330" s="59"/>
    </row>
    <row r="331" spans="2:10">
      <c r="B331" s="76"/>
      <c r="C331" s="76"/>
      <c r="D331" s="76"/>
      <c r="E331" s="76"/>
      <c r="F331" s="76"/>
      <c r="G331" s="59"/>
      <c r="H331" s="59"/>
      <c r="I331" s="59"/>
      <c r="J331" s="59"/>
    </row>
    <row r="332" spans="2:10">
      <c r="B332" s="76"/>
      <c r="C332" s="76"/>
      <c r="D332" s="76"/>
      <c r="E332" s="76"/>
      <c r="F332" s="76"/>
      <c r="G332" s="59"/>
      <c r="H332" s="59"/>
      <c r="I332" s="59"/>
      <c r="J332" s="59"/>
    </row>
    <row r="333" spans="2:10">
      <c r="B333" s="76"/>
      <c r="C333" s="76"/>
      <c r="D333" s="76"/>
      <c r="E333" s="76"/>
      <c r="F333" s="76"/>
      <c r="G333" s="59"/>
      <c r="H333" s="59"/>
      <c r="I333" s="59"/>
      <c r="J333" s="59"/>
    </row>
    <row r="334" spans="2:10">
      <c r="B334" s="76"/>
      <c r="C334" s="76"/>
      <c r="D334" s="76"/>
      <c r="E334" s="76"/>
      <c r="F334" s="76"/>
      <c r="G334" s="59"/>
      <c r="H334" s="59"/>
      <c r="I334" s="59"/>
      <c r="J334" s="59"/>
    </row>
    <row r="335" spans="2:10">
      <c r="B335" s="76"/>
      <c r="C335" s="76"/>
      <c r="D335" s="76"/>
      <c r="E335" s="76"/>
      <c r="F335" s="76"/>
      <c r="G335" s="59"/>
      <c r="H335" s="59"/>
      <c r="I335" s="59"/>
      <c r="J335" s="59"/>
    </row>
    <row r="336" spans="2:10">
      <c r="B336" s="76"/>
      <c r="C336" s="76"/>
      <c r="D336" s="76"/>
      <c r="E336" s="76"/>
      <c r="F336" s="76"/>
      <c r="G336" s="59"/>
      <c r="H336" s="59"/>
      <c r="I336" s="59"/>
      <c r="J336" s="59"/>
    </row>
    <row r="337" spans="2:10">
      <c r="B337" s="76"/>
      <c r="C337" s="76"/>
      <c r="D337" s="76"/>
      <c r="E337" s="76"/>
      <c r="F337" s="76"/>
      <c r="G337" s="59"/>
      <c r="H337" s="59"/>
      <c r="I337" s="59"/>
      <c r="J337" s="59"/>
    </row>
    <row r="338" spans="2:10">
      <c r="B338" s="76"/>
      <c r="C338" s="76"/>
      <c r="D338" s="76"/>
      <c r="E338" s="76"/>
      <c r="F338" s="76"/>
      <c r="G338" s="59"/>
      <c r="H338" s="59"/>
      <c r="I338" s="59"/>
      <c r="J338" s="59"/>
    </row>
    <row r="339" spans="2:10">
      <c r="B339" s="76"/>
      <c r="C339" s="76"/>
      <c r="D339" s="76"/>
      <c r="E339" s="76"/>
      <c r="F339" s="76"/>
      <c r="G339" s="59"/>
      <c r="H339" s="59"/>
      <c r="I339" s="59"/>
      <c r="J339" s="59"/>
    </row>
    <row r="340" spans="2:10">
      <c r="B340" s="76"/>
      <c r="C340" s="76"/>
      <c r="D340" s="76"/>
      <c r="E340" s="76"/>
      <c r="F340" s="76"/>
      <c r="G340" s="59"/>
      <c r="H340" s="59"/>
      <c r="I340" s="59"/>
      <c r="J340" s="59"/>
    </row>
    <row r="341" spans="2:10">
      <c r="B341" s="76"/>
      <c r="C341" s="76"/>
      <c r="D341" s="76"/>
      <c r="E341" s="76"/>
      <c r="F341" s="76"/>
      <c r="G341" s="59"/>
      <c r="H341" s="59"/>
      <c r="I341" s="59"/>
      <c r="J341" s="59"/>
    </row>
    <row r="342" spans="2:10">
      <c r="B342" s="76"/>
      <c r="C342" s="76"/>
      <c r="D342" s="76"/>
      <c r="E342" s="76"/>
      <c r="F342" s="76"/>
      <c r="G342" s="59"/>
      <c r="H342" s="59"/>
      <c r="I342" s="59"/>
      <c r="J342" s="59"/>
    </row>
    <row r="343" spans="2:10">
      <c r="B343" s="76"/>
      <c r="C343" s="76"/>
      <c r="D343" s="76"/>
      <c r="E343" s="76"/>
      <c r="F343" s="76"/>
      <c r="G343" s="59"/>
      <c r="H343" s="59"/>
      <c r="I343" s="59"/>
      <c r="J343" s="59"/>
    </row>
    <row r="344" spans="2:10">
      <c r="B344" s="76"/>
      <c r="C344" s="76"/>
      <c r="D344" s="76"/>
      <c r="E344" s="76"/>
      <c r="F344" s="76"/>
      <c r="G344" s="59"/>
      <c r="H344" s="59"/>
      <c r="I344" s="59"/>
      <c r="J344" s="59"/>
    </row>
    <row r="345" spans="2:10">
      <c r="B345" s="76"/>
      <c r="C345" s="76"/>
      <c r="D345" s="76"/>
      <c r="E345" s="76"/>
      <c r="F345" s="76"/>
      <c r="G345" s="59"/>
      <c r="H345" s="59"/>
      <c r="I345" s="59"/>
      <c r="J345" s="59"/>
    </row>
    <row r="346" spans="2:10">
      <c r="B346" s="76"/>
      <c r="C346" s="76"/>
      <c r="D346" s="76"/>
      <c r="E346" s="76"/>
      <c r="F346" s="76"/>
      <c r="G346" s="59"/>
      <c r="H346" s="59"/>
      <c r="I346" s="59"/>
      <c r="J346" s="59"/>
    </row>
    <row r="347" spans="2:10">
      <c r="B347" s="76"/>
      <c r="C347" s="76"/>
      <c r="D347" s="76"/>
      <c r="E347" s="76"/>
      <c r="F347" s="76"/>
      <c r="G347" s="59"/>
      <c r="H347" s="59"/>
      <c r="I347" s="59"/>
      <c r="J347" s="59"/>
    </row>
    <row r="348" spans="2:10">
      <c r="B348" s="76"/>
      <c r="C348" s="76"/>
      <c r="D348" s="76"/>
      <c r="E348" s="76"/>
      <c r="F348" s="76"/>
      <c r="G348" s="59"/>
      <c r="H348" s="59"/>
      <c r="I348" s="59"/>
      <c r="J348" s="59"/>
    </row>
    <row r="349" spans="2:10">
      <c r="B349" s="76"/>
      <c r="C349" s="76"/>
      <c r="D349" s="76"/>
      <c r="E349" s="76"/>
      <c r="F349" s="76"/>
      <c r="G349" s="59"/>
      <c r="H349" s="59"/>
      <c r="I349" s="59"/>
      <c r="J349" s="59"/>
    </row>
    <row r="350" spans="2:10">
      <c r="B350" s="76"/>
      <c r="C350" s="76"/>
      <c r="D350" s="76"/>
      <c r="E350" s="76"/>
      <c r="F350" s="76"/>
      <c r="G350" s="59"/>
      <c r="H350" s="59"/>
      <c r="I350" s="59"/>
      <c r="J350" s="59"/>
    </row>
    <row r="351" spans="2:10">
      <c r="B351" s="76"/>
      <c r="C351" s="76"/>
      <c r="D351" s="76"/>
      <c r="E351" s="76"/>
      <c r="F351" s="76"/>
      <c r="G351" s="59"/>
      <c r="H351" s="59"/>
      <c r="I351" s="59"/>
      <c r="J351" s="59"/>
    </row>
    <row r="352" spans="2:10">
      <c r="B352" s="76"/>
      <c r="C352" s="76"/>
      <c r="D352" s="76"/>
      <c r="E352" s="76"/>
      <c r="F352" s="76"/>
      <c r="G352" s="59"/>
      <c r="H352" s="59"/>
      <c r="I352" s="59"/>
      <c r="J352" s="59"/>
    </row>
    <row r="353" spans="2:10">
      <c r="B353" s="76"/>
      <c r="C353" s="76"/>
      <c r="D353" s="76"/>
      <c r="E353" s="76"/>
      <c r="F353" s="76"/>
      <c r="G353" s="59"/>
      <c r="H353" s="59"/>
      <c r="I353" s="59"/>
      <c r="J353" s="59"/>
    </row>
    <row r="354" spans="2:10">
      <c r="B354" s="76"/>
      <c r="C354" s="76"/>
      <c r="D354" s="76"/>
      <c r="E354" s="76"/>
      <c r="F354" s="76"/>
      <c r="G354" s="59"/>
      <c r="H354" s="59"/>
      <c r="I354" s="59"/>
      <c r="J354" s="59"/>
    </row>
    <row r="355" spans="2:10">
      <c r="B355" s="76"/>
      <c r="C355" s="76"/>
      <c r="D355" s="76"/>
      <c r="E355" s="76"/>
      <c r="F355" s="76"/>
      <c r="G355" s="59"/>
      <c r="H355" s="59"/>
      <c r="I355" s="59"/>
      <c r="J355" s="59"/>
    </row>
    <row r="356" spans="2:10">
      <c r="B356" s="76"/>
      <c r="C356" s="76"/>
      <c r="D356" s="76"/>
      <c r="E356" s="76"/>
      <c r="F356" s="76"/>
      <c r="G356" s="59"/>
      <c r="H356" s="59"/>
      <c r="I356" s="59"/>
      <c r="J356" s="59"/>
    </row>
    <row r="357" spans="2:10">
      <c r="B357" s="76"/>
      <c r="C357" s="76"/>
      <c r="D357" s="76"/>
      <c r="E357" s="76"/>
      <c r="F357" s="76"/>
      <c r="G357" s="59"/>
      <c r="H357" s="59"/>
      <c r="I357" s="59"/>
      <c r="J357" s="59"/>
    </row>
    <row r="358" spans="2:10">
      <c r="B358" s="76"/>
      <c r="C358" s="76"/>
      <c r="D358" s="76"/>
      <c r="E358" s="76"/>
      <c r="F358" s="76"/>
      <c r="G358" s="59"/>
      <c r="H358" s="59"/>
      <c r="I358" s="59"/>
      <c r="J358" s="59"/>
    </row>
    <row r="359" spans="2:10">
      <c r="B359" s="76"/>
      <c r="C359" s="76"/>
      <c r="D359" s="76"/>
      <c r="E359" s="76"/>
      <c r="F359" s="76"/>
      <c r="G359" s="59"/>
      <c r="H359" s="59"/>
      <c r="I359" s="59"/>
      <c r="J359" s="59"/>
    </row>
    <row r="360" spans="2:10">
      <c r="B360" s="76"/>
      <c r="C360" s="76"/>
      <c r="D360" s="76"/>
      <c r="E360" s="76"/>
      <c r="F360" s="76"/>
      <c r="G360" s="59"/>
      <c r="H360" s="59"/>
      <c r="I360" s="59"/>
      <c r="J360" s="59"/>
    </row>
    <row r="361" spans="2:10">
      <c r="B361" s="76"/>
      <c r="C361" s="76"/>
      <c r="D361" s="76"/>
      <c r="E361" s="76"/>
      <c r="F361" s="76"/>
      <c r="G361" s="59"/>
      <c r="H361" s="59"/>
      <c r="I361" s="59"/>
      <c r="J361" s="59"/>
    </row>
    <row r="362" spans="2:10">
      <c r="B362" s="76"/>
      <c r="C362" s="76"/>
      <c r="D362" s="76"/>
      <c r="E362" s="76"/>
      <c r="F362" s="76"/>
      <c r="G362" s="59"/>
      <c r="H362" s="59"/>
      <c r="I362" s="59"/>
      <c r="J362" s="59"/>
    </row>
    <row r="363" spans="2:10">
      <c r="B363" s="76"/>
      <c r="C363" s="76"/>
      <c r="D363" s="76"/>
      <c r="E363" s="76"/>
      <c r="F363" s="76"/>
      <c r="G363" s="59"/>
      <c r="H363" s="59"/>
      <c r="I363" s="59"/>
      <c r="J363" s="59"/>
    </row>
    <row r="364" spans="2:10">
      <c r="B364" s="76"/>
      <c r="C364" s="76"/>
      <c r="D364" s="76"/>
      <c r="E364" s="76"/>
      <c r="F364" s="76"/>
      <c r="G364" s="59"/>
      <c r="H364" s="59"/>
      <c r="I364" s="59"/>
      <c r="J364" s="59"/>
    </row>
    <row r="365" spans="2:10">
      <c r="B365" s="76"/>
      <c r="C365" s="76"/>
      <c r="D365" s="76"/>
      <c r="E365" s="76"/>
      <c r="F365" s="76"/>
      <c r="G365" s="59"/>
      <c r="H365" s="59"/>
      <c r="I365" s="59"/>
      <c r="J365" s="59"/>
    </row>
    <row r="366" spans="2:10">
      <c r="B366" s="76"/>
      <c r="C366" s="76"/>
      <c r="D366" s="76"/>
      <c r="E366" s="76"/>
      <c r="F366" s="76"/>
      <c r="G366" s="59"/>
      <c r="H366" s="59"/>
      <c r="I366" s="59"/>
      <c r="J366" s="59"/>
    </row>
    <row r="367" spans="2:10">
      <c r="B367" s="76"/>
      <c r="C367" s="76"/>
      <c r="D367" s="76"/>
      <c r="E367" s="76"/>
      <c r="F367" s="76"/>
      <c r="G367" s="59"/>
      <c r="H367" s="59"/>
      <c r="I367" s="59"/>
      <c r="J367" s="59"/>
    </row>
    <row r="368" spans="2:10">
      <c r="B368" s="76"/>
      <c r="C368" s="76"/>
      <c r="D368" s="76"/>
      <c r="E368" s="76"/>
      <c r="F368" s="76"/>
      <c r="G368" s="59"/>
      <c r="H368" s="59"/>
      <c r="I368" s="59"/>
      <c r="J368" s="59"/>
    </row>
    <row r="369" spans="2:10">
      <c r="B369" s="76"/>
      <c r="C369" s="76"/>
      <c r="D369" s="76"/>
      <c r="E369" s="76"/>
      <c r="F369" s="76"/>
      <c r="G369" s="59"/>
      <c r="H369" s="59"/>
      <c r="I369" s="59"/>
      <c r="J369" s="59"/>
    </row>
    <row r="370" spans="2:10">
      <c r="B370" s="76"/>
      <c r="C370" s="76"/>
      <c r="D370" s="76"/>
      <c r="E370" s="76"/>
      <c r="F370" s="76"/>
      <c r="G370" s="59"/>
      <c r="H370" s="59"/>
      <c r="I370" s="59"/>
      <c r="J370" s="59"/>
    </row>
    <row r="371" spans="2:10">
      <c r="B371" s="76"/>
      <c r="C371" s="76"/>
      <c r="D371" s="76"/>
      <c r="E371" s="76"/>
      <c r="F371" s="76"/>
      <c r="G371" s="59"/>
      <c r="H371" s="59"/>
      <c r="I371" s="59"/>
      <c r="J371" s="59"/>
    </row>
    <row r="372" spans="2:10">
      <c r="B372" s="76"/>
      <c r="C372" s="76"/>
      <c r="D372" s="76"/>
      <c r="E372" s="76"/>
      <c r="F372" s="76"/>
      <c r="G372" s="59"/>
      <c r="H372" s="59"/>
      <c r="I372" s="59"/>
      <c r="J372" s="59"/>
    </row>
    <row r="373" spans="2:10">
      <c r="B373" s="76"/>
      <c r="C373" s="76"/>
      <c r="D373" s="76"/>
      <c r="E373" s="76"/>
      <c r="F373" s="76"/>
      <c r="G373" s="59"/>
      <c r="H373" s="59"/>
      <c r="I373" s="59"/>
      <c r="J373" s="59"/>
    </row>
    <row r="374" spans="2:10">
      <c r="B374" s="76"/>
      <c r="C374" s="76"/>
      <c r="D374" s="76"/>
      <c r="E374" s="76"/>
      <c r="F374" s="76"/>
      <c r="G374" s="59"/>
      <c r="H374" s="59"/>
      <c r="I374" s="59"/>
      <c r="J374" s="59"/>
    </row>
    <row r="375" spans="2:10">
      <c r="B375" s="76"/>
      <c r="C375" s="76"/>
      <c r="D375" s="76"/>
      <c r="E375" s="76"/>
      <c r="F375" s="76"/>
      <c r="G375" s="59"/>
      <c r="H375" s="59"/>
      <c r="I375" s="59"/>
      <c r="J375" s="59"/>
    </row>
    <row r="376" spans="2:10">
      <c r="B376" s="76"/>
      <c r="C376" s="76"/>
      <c r="D376" s="76"/>
      <c r="E376" s="76"/>
      <c r="F376" s="76"/>
      <c r="G376" s="59"/>
      <c r="H376" s="59"/>
      <c r="I376" s="59"/>
      <c r="J376" s="59"/>
    </row>
    <row r="377" spans="2:10">
      <c r="B377" s="76"/>
      <c r="C377" s="76"/>
      <c r="D377" s="76"/>
      <c r="E377" s="76"/>
      <c r="F377" s="76"/>
      <c r="G377" s="59"/>
      <c r="H377" s="59"/>
      <c r="I377" s="59"/>
      <c r="J377" s="59"/>
    </row>
    <row r="378" spans="2:10">
      <c r="B378" s="76"/>
      <c r="C378" s="76"/>
      <c r="D378" s="76"/>
      <c r="E378" s="76"/>
      <c r="F378" s="76"/>
      <c r="G378" s="59"/>
      <c r="H378" s="59"/>
      <c r="I378" s="59"/>
      <c r="J378" s="59"/>
    </row>
    <row r="379" spans="2:10">
      <c r="B379" s="76"/>
      <c r="C379" s="76"/>
      <c r="D379" s="76"/>
      <c r="E379" s="76"/>
      <c r="F379" s="76"/>
      <c r="G379" s="59"/>
      <c r="H379" s="59"/>
      <c r="I379" s="59"/>
      <c r="J379" s="59"/>
    </row>
    <row r="380" spans="2:10">
      <c r="B380" s="76"/>
      <c r="C380" s="76"/>
      <c r="D380" s="76"/>
      <c r="E380" s="76"/>
      <c r="F380" s="76"/>
      <c r="G380" s="59"/>
      <c r="H380" s="59"/>
      <c r="I380" s="59"/>
      <c r="J380" s="59"/>
    </row>
    <row r="381" spans="2:10">
      <c r="B381" s="76"/>
      <c r="C381" s="76"/>
      <c r="D381" s="76"/>
      <c r="E381" s="76"/>
      <c r="F381" s="76"/>
      <c r="G381" s="59"/>
      <c r="H381" s="59"/>
      <c r="I381" s="59"/>
      <c r="J381" s="59"/>
    </row>
    <row r="382" spans="2:10">
      <c r="B382" s="76"/>
      <c r="C382" s="76"/>
      <c r="D382" s="76"/>
      <c r="E382" s="76"/>
      <c r="F382" s="76"/>
      <c r="G382" s="59"/>
      <c r="H382" s="59"/>
      <c r="I382" s="59"/>
      <c r="J382" s="59"/>
    </row>
    <row r="383" spans="2:10">
      <c r="B383" s="76"/>
      <c r="C383" s="76"/>
      <c r="D383" s="76"/>
      <c r="E383" s="76"/>
      <c r="F383" s="76"/>
      <c r="G383" s="59"/>
      <c r="H383" s="59"/>
      <c r="I383" s="59"/>
      <c r="J383" s="59"/>
    </row>
    <row r="384" spans="2:10">
      <c r="B384" s="76"/>
      <c r="C384" s="76"/>
      <c r="D384" s="76"/>
      <c r="E384" s="76"/>
      <c r="F384" s="76"/>
      <c r="G384" s="59"/>
      <c r="H384" s="59"/>
      <c r="I384" s="59"/>
      <c r="J384" s="59"/>
    </row>
    <row r="385" spans="2:10">
      <c r="B385" s="76"/>
      <c r="C385" s="76"/>
      <c r="D385" s="76"/>
      <c r="E385" s="76"/>
      <c r="F385" s="76"/>
      <c r="G385" s="59"/>
      <c r="H385" s="59"/>
      <c r="I385" s="59"/>
      <c r="J385" s="59"/>
    </row>
    <row r="386" spans="2:10">
      <c r="B386" s="76"/>
      <c r="C386" s="76"/>
      <c r="D386" s="76"/>
      <c r="E386" s="76"/>
      <c r="F386" s="76"/>
      <c r="G386" s="59"/>
      <c r="H386" s="59"/>
      <c r="I386" s="59"/>
      <c r="J386" s="59"/>
    </row>
    <row r="387" spans="2:10">
      <c r="B387" s="76"/>
      <c r="C387" s="76"/>
      <c r="D387" s="76"/>
      <c r="E387" s="76"/>
      <c r="F387" s="76"/>
      <c r="G387" s="59"/>
      <c r="H387" s="59"/>
      <c r="I387" s="59"/>
      <c r="J387" s="59"/>
    </row>
    <row r="388" spans="2:10">
      <c r="B388" s="76"/>
      <c r="C388" s="76"/>
      <c r="D388" s="76"/>
      <c r="E388" s="76"/>
      <c r="F388" s="76"/>
      <c r="G388" s="59"/>
      <c r="H388" s="59"/>
      <c r="I388" s="59"/>
      <c r="J388" s="59"/>
    </row>
    <row r="389" spans="2:10">
      <c r="B389" s="76"/>
      <c r="C389" s="76"/>
      <c r="D389" s="76"/>
      <c r="E389" s="76"/>
      <c r="F389" s="76"/>
      <c r="G389" s="59"/>
      <c r="H389" s="59"/>
      <c r="I389" s="59"/>
      <c r="J389" s="59"/>
    </row>
    <row r="390" spans="2:10">
      <c r="B390" s="76"/>
      <c r="C390" s="76"/>
      <c r="D390" s="76"/>
      <c r="E390" s="76"/>
      <c r="F390" s="76"/>
      <c r="G390" s="59"/>
      <c r="H390" s="59"/>
      <c r="I390" s="59"/>
      <c r="J390" s="59"/>
    </row>
    <row r="391" spans="2:10">
      <c r="B391" s="76"/>
      <c r="C391" s="76"/>
      <c r="D391" s="76"/>
      <c r="E391" s="76"/>
      <c r="F391" s="76"/>
      <c r="G391" s="59"/>
      <c r="H391" s="59"/>
      <c r="I391" s="59"/>
      <c r="J391" s="59"/>
    </row>
    <row r="392" spans="2:10">
      <c r="B392" s="76"/>
      <c r="C392" s="76"/>
      <c r="D392" s="76"/>
      <c r="E392" s="76"/>
      <c r="F392" s="76"/>
      <c r="G392" s="59"/>
      <c r="H392" s="59"/>
      <c r="I392" s="59"/>
      <c r="J392" s="59"/>
    </row>
    <row r="393" spans="2:10">
      <c r="B393" s="76"/>
      <c r="C393" s="76"/>
      <c r="D393" s="76"/>
      <c r="E393" s="76"/>
      <c r="F393" s="76"/>
      <c r="G393" s="59"/>
      <c r="H393" s="59"/>
      <c r="I393" s="59"/>
      <c r="J393" s="59"/>
    </row>
    <row r="394" spans="2:10">
      <c r="B394" s="76"/>
      <c r="C394" s="76"/>
      <c r="D394" s="76"/>
      <c r="E394" s="76"/>
      <c r="F394" s="76"/>
      <c r="G394" s="59"/>
      <c r="H394" s="59"/>
      <c r="I394" s="59"/>
      <c r="J394" s="59"/>
    </row>
    <row r="395" spans="2:10">
      <c r="B395" s="76"/>
      <c r="C395" s="76"/>
      <c r="D395" s="76"/>
      <c r="E395" s="76"/>
      <c r="F395" s="76"/>
      <c r="G395" s="59"/>
      <c r="H395" s="59"/>
      <c r="I395" s="59"/>
      <c r="J395" s="59"/>
    </row>
    <row r="396" spans="2:10">
      <c r="B396" s="76"/>
      <c r="C396" s="76"/>
      <c r="D396" s="76"/>
      <c r="E396" s="76"/>
      <c r="F396" s="76"/>
      <c r="G396" s="59"/>
      <c r="H396" s="59"/>
      <c r="I396" s="59"/>
      <c r="J396" s="59"/>
    </row>
    <row r="397" spans="2:10">
      <c r="B397" s="76"/>
      <c r="C397" s="76"/>
      <c r="D397" s="76"/>
      <c r="E397" s="76"/>
      <c r="F397" s="76"/>
      <c r="G397" s="59"/>
      <c r="H397" s="59"/>
      <c r="I397" s="59"/>
      <c r="J397" s="59"/>
    </row>
    <row r="398" spans="2:10">
      <c r="B398" s="76"/>
      <c r="C398" s="76"/>
      <c r="D398" s="76"/>
      <c r="E398" s="76"/>
      <c r="F398" s="76"/>
      <c r="G398" s="59"/>
      <c r="H398" s="59"/>
      <c r="I398" s="59"/>
      <c r="J398" s="59"/>
    </row>
    <row r="399" spans="2:10">
      <c r="B399" s="76"/>
      <c r="C399" s="76"/>
      <c r="D399" s="76"/>
      <c r="E399" s="76"/>
      <c r="F399" s="76"/>
      <c r="G399" s="59"/>
      <c r="H399" s="59"/>
      <c r="I399" s="59"/>
      <c r="J399" s="59"/>
    </row>
    <row r="400" spans="2:10">
      <c r="B400" s="76"/>
      <c r="C400" s="76"/>
      <c r="D400" s="76"/>
      <c r="E400" s="76"/>
      <c r="F400" s="76"/>
      <c r="G400" s="59"/>
      <c r="H400" s="59"/>
      <c r="I400" s="59"/>
      <c r="J400" s="59"/>
    </row>
    <row r="401" spans="2:10">
      <c r="B401" s="76"/>
      <c r="C401" s="76"/>
      <c r="D401" s="76"/>
      <c r="E401" s="76"/>
      <c r="F401" s="76"/>
      <c r="G401" s="59"/>
      <c r="H401" s="59"/>
      <c r="I401" s="59"/>
      <c r="J401" s="59"/>
    </row>
    <row r="402" spans="2:10">
      <c r="B402" s="76"/>
      <c r="C402" s="76"/>
      <c r="D402" s="76"/>
      <c r="E402" s="76"/>
      <c r="F402" s="76"/>
      <c r="G402" s="59"/>
      <c r="H402" s="59"/>
      <c r="I402" s="59"/>
      <c r="J402" s="59"/>
    </row>
    <row r="403" spans="2:10">
      <c r="B403" s="76"/>
      <c r="C403" s="76"/>
      <c r="D403" s="76"/>
      <c r="E403" s="76"/>
      <c r="F403" s="76"/>
      <c r="G403" s="59"/>
      <c r="H403" s="59"/>
      <c r="I403" s="59"/>
      <c r="J403" s="59"/>
    </row>
    <row r="404" spans="2:10">
      <c r="B404" s="76"/>
      <c r="C404" s="76"/>
      <c r="D404" s="76"/>
      <c r="E404" s="76"/>
      <c r="F404" s="76"/>
      <c r="G404" s="59"/>
      <c r="H404" s="59"/>
      <c r="I404" s="59"/>
      <c r="J404" s="59"/>
    </row>
    <row r="405" spans="2:10">
      <c r="B405" s="76"/>
      <c r="C405" s="76"/>
      <c r="D405" s="76"/>
      <c r="E405" s="76"/>
      <c r="F405" s="76"/>
      <c r="G405" s="59"/>
      <c r="H405" s="59"/>
      <c r="I405" s="59"/>
      <c r="J405" s="59"/>
    </row>
    <row r="406" spans="2:10">
      <c r="B406" s="76"/>
      <c r="C406" s="76"/>
      <c r="D406" s="76"/>
      <c r="E406" s="76"/>
      <c r="F406" s="76"/>
      <c r="G406" s="59"/>
      <c r="H406" s="59"/>
      <c r="I406" s="59"/>
      <c r="J406" s="59"/>
    </row>
    <row r="407" spans="2:10">
      <c r="B407" s="76"/>
      <c r="C407" s="76"/>
      <c r="D407" s="76"/>
      <c r="E407" s="76"/>
      <c r="F407" s="76"/>
      <c r="G407" s="59"/>
      <c r="H407" s="59"/>
      <c r="I407" s="59"/>
      <c r="J407" s="59"/>
    </row>
    <row r="408" spans="2:10">
      <c r="B408" s="76"/>
      <c r="C408" s="76"/>
      <c r="D408" s="76"/>
      <c r="E408" s="76"/>
      <c r="F408" s="76"/>
      <c r="G408" s="59"/>
      <c r="H408" s="59"/>
      <c r="I408" s="59"/>
      <c r="J408" s="59"/>
    </row>
    <row r="409" spans="2:10">
      <c r="B409" s="76"/>
      <c r="C409" s="76"/>
      <c r="D409" s="76"/>
      <c r="E409" s="76"/>
      <c r="F409" s="76"/>
      <c r="G409" s="59"/>
      <c r="H409" s="59"/>
      <c r="I409" s="59"/>
      <c r="J409" s="59"/>
    </row>
    <row r="410" spans="2:10">
      <c r="B410" s="76"/>
      <c r="C410" s="76"/>
      <c r="D410" s="76"/>
      <c r="E410" s="76"/>
      <c r="F410" s="76"/>
      <c r="G410" s="59"/>
      <c r="H410" s="59"/>
      <c r="I410" s="59"/>
      <c r="J410" s="59"/>
    </row>
    <row r="411" spans="2:10">
      <c r="B411" s="76"/>
      <c r="C411" s="76"/>
      <c r="D411" s="76"/>
      <c r="E411" s="76"/>
      <c r="F411" s="76"/>
      <c r="G411" s="59"/>
      <c r="H411" s="59"/>
      <c r="I411" s="59"/>
      <c r="J411" s="59"/>
    </row>
    <row r="412" spans="2:10">
      <c r="B412" s="76"/>
      <c r="C412" s="76"/>
      <c r="D412" s="76"/>
      <c r="E412" s="76"/>
      <c r="F412" s="76"/>
      <c r="G412" s="59"/>
      <c r="H412" s="59"/>
      <c r="I412" s="59"/>
      <c r="J412" s="59"/>
    </row>
    <row r="413" spans="2:10">
      <c r="B413" s="76"/>
      <c r="C413" s="76"/>
      <c r="D413" s="76"/>
      <c r="E413" s="76"/>
      <c r="F413" s="76"/>
      <c r="G413" s="59"/>
      <c r="H413" s="59"/>
      <c r="I413" s="59"/>
      <c r="J413" s="59"/>
    </row>
    <row r="414" spans="2:10">
      <c r="B414" s="76"/>
      <c r="C414" s="76"/>
      <c r="D414" s="76"/>
      <c r="E414" s="76"/>
      <c r="F414" s="76"/>
      <c r="G414" s="59"/>
      <c r="H414" s="59"/>
      <c r="I414" s="59"/>
      <c r="J414" s="59"/>
    </row>
    <row r="415" spans="2:10">
      <c r="B415" s="76"/>
      <c r="C415" s="76"/>
      <c r="D415" s="76"/>
      <c r="E415" s="76"/>
      <c r="F415" s="76"/>
      <c r="G415" s="59"/>
      <c r="H415" s="59"/>
      <c r="I415" s="59"/>
      <c r="J415" s="59"/>
    </row>
    <row r="416" spans="2:10">
      <c r="B416" s="76"/>
      <c r="C416" s="76"/>
      <c r="D416" s="76"/>
      <c r="E416" s="76"/>
      <c r="F416" s="76"/>
      <c r="G416" s="59"/>
      <c r="H416" s="59"/>
      <c r="I416" s="59"/>
      <c r="J416" s="59"/>
    </row>
    <row r="417" spans="2:10">
      <c r="B417" s="76"/>
      <c r="C417" s="76"/>
      <c r="D417" s="76"/>
      <c r="E417" s="76"/>
      <c r="F417" s="76"/>
      <c r="G417" s="59"/>
      <c r="H417" s="59"/>
      <c r="I417" s="59"/>
      <c r="J417" s="59"/>
    </row>
    <row r="418" spans="2:10">
      <c r="B418" s="76"/>
      <c r="C418" s="76"/>
      <c r="D418" s="76"/>
      <c r="E418" s="76"/>
      <c r="F418" s="76"/>
      <c r="G418" s="59"/>
      <c r="H418" s="59"/>
      <c r="I418" s="59"/>
      <c r="J418" s="59"/>
    </row>
    <row r="419" spans="2:10">
      <c r="B419" s="76"/>
      <c r="C419" s="76"/>
      <c r="D419" s="76"/>
      <c r="E419" s="76"/>
      <c r="F419" s="76"/>
      <c r="G419" s="59"/>
      <c r="H419" s="59"/>
      <c r="I419" s="59"/>
      <c r="J419" s="59"/>
    </row>
    <row r="420" spans="2:10">
      <c r="B420" s="76"/>
      <c r="C420" s="76"/>
      <c r="D420" s="76"/>
      <c r="E420" s="76"/>
      <c r="F420" s="76"/>
      <c r="G420" s="59"/>
      <c r="H420" s="59"/>
      <c r="I420" s="59"/>
      <c r="J420" s="59"/>
    </row>
    <row r="421" spans="2:10">
      <c r="B421" s="76"/>
      <c r="C421" s="76"/>
      <c r="D421" s="76"/>
      <c r="E421" s="76"/>
      <c r="F421" s="76"/>
      <c r="G421" s="59"/>
      <c r="H421" s="59"/>
      <c r="I421" s="59"/>
      <c r="J421" s="59"/>
    </row>
    <row r="422" spans="2:10">
      <c r="B422" s="76"/>
      <c r="C422" s="76"/>
      <c r="D422" s="76"/>
      <c r="E422" s="76"/>
      <c r="F422" s="76"/>
      <c r="G422" s="59"/>
      <c r="H422" s="59"/>
      <c r="I422" s="59"/>
      <c r="J422" s="59"/>
    </row>
    <row r="423" spans="2:10">
      <c r="B423" s="76"/>
      <c r="C423" s="76"/>
      <c r="D423" s="76"/>
      <c r="E423" s="76"/>
      <c r="F423" s="76"/>
      <c r="G423" s="59"/>
      <c r="H423" s="59"/>
      <c r="I423" s="59"/>
      <c r="J423" s="59"/>
    </row>
    <row r="424" spans="2:10">
      <c r="B424" s="76"/>
      <c r="C424" s="76"/>
      <c r="D424" s="76"/>
      <c r="E424" s="76"/>
      <c r="F424" s="76"/>
      <c r="G424" s="59"/>
      <c r="H424" s="59"/>
      <c r="I424" s="59"/>
      <c r="J424" s="59"/>
    </row>
    <row r="425" spans="2:10">
      <c r="B425" s="76"/>
      <c r="C425" s="76"/>
      <c r="D425" s="76"/>
      <c r="E425" s="76"/>
      <c r="F425" s="76"/>
      <c r="G425" s="59"/>
      <c r="H425" s="59"/>
      <c r="I425" s="59"/>
      <c r="J425" s="59"/>
    </row>
    <row r="426" spans="2:10">
      <c r="B426" s="76"/>
      <c r="C426" s="76"/>
      <c r="D426" s="76"/>
      <c r="E426" s="76"/>
      <c r="F426" s="76"/>
      <c r="G426" s="59"/>
      <c r="H426" s="59"/>
      <c r="I426" s="59"/>
      <c r="J426" s="59"/>
    </row>
    <row r="427" spans="2:10">
      <c r="B427" s="76"/>
      <c r="C427" s="76"/>
      <c r="D427" s="76"/>
      <c r="E427" s="76"/>
      <c r="F427" s="76"/>
      <c r="G427" s="59"/>
      <c r="H427" s="59"/>
      <c r="I427" s="59"/>
      <c r="J427" s="59"/>
    </row>
    <row r="428" spans="2:10">
      <c r="B428" s="76"/>
      <c r="C428" s="76"/>
      <c r="D428" s="76"/>
      <c r="E428" s="76"/>
      <c r="F428" s="76"/>
      <c r="G428" s="59"/>
      <c r="H428" s="59"/>
      <c r="I428" s="59"/>
      <c r="J428" s="59"/>
    </row>
    <row r="429" spans="2:10">
      <c r="B429" s="76"/>
      <c r="C429" s="76"/>
      <c r="D429" s="76"/>
      <c r="E429" s="76"/>
      <c r="F429" s="76"/>
      <c r="G429" s="59"/>
      <c r="H429" s="59"/>
      <c r="I429" s="59"/>
      <c r="J429" s="59"/>
    </row>
    <row r="430" spans="2:10">
      <c r="B430" s="76"/>
      <c r="C430" s="76"/>
      <c r="D430" s="76"/>
      <c r="E430" s="76"/>
      <c r="F430" s="76"/>
      <c r="G430" s="59"/>
      <c r="H430" s="59"/>
      <c r="I430" s="59"/>
      <c r="J430" s="59"/>
    </row>
    <row r="431" spans="2:10">
      <c r="B431" s="76"/>
      <c r="C431" s="76"/>
      <c r="D431" s="76"/>
      <c r="E431" s="76"/>
      <c r="F431" s="76"/>
      <c r="G431" s="59"/>
      <c r="H431" s="59"/>
      <c r="I431" s="59"/>
      <c r="J431" s="59"/>
    </row>
    <row r="432" spans="2:10">
      <c r="B432" s="76"/>
      <c r="C432" s="76"/>
      <c r="D432" s="76"/>
      <c r="E432" s="76"/>
      <c r="F432" s="76"/>
      <c r="G432" s="59"/>
      <c r="H432" s="59"/>
      <c r="I432" s="59"/>
      <c r="J432" s="59"/>
    </row>
    <row r="433" spans="2:10">
      <c r="B433" s="76"/>
      <c r="C433" s="76"/>
      <c r="D433" s="76"/>
      <c r="E433" s="76"/>
      <c r="F433" s="76"/>
      <c r="G433" s="59"/>
      <c r="H433" s="59"/>
      <c r="I433" s="59"/>
      <c r="J433" s="59"/>
    </row>
    <row r="434" spans="2:10">
      <c r="B434" s="76"/>
      <c r="C434" s="76"/>
      <c r="D434" s="76"/>
      <c r="E434" s="76"/>
      <c r="F434" s="76"/>
      <c r="G434" s="59"/>
      <c r="H434" s="59"/>
      <c r="I434" s="59"/>
      <c r="J434" s="59"/>
    </row>
    <row r="435" spans="2:10">
      <c r="B435" s="76"/>
      <c r="C435" s="76"/>
      <c r="D435" s="76"/>
      <c r="E435" s="76"/>
      <c r="F435" s="76"/>
      <c r="G435" s="59"/>
      <c r="H435" s="59"/>
      <c r="I435" s="59"/>
      <c r="J435" s="59"/>
    </row>
    <row r="436" spans="2:10">
      <c r="B436" s="76"/>
      <c r="C436" s="76"/>
      <c r="D436" s="76"/>
      <c r="E436" s="76"/>
      <c r="F436" s="76"/>
      <c r="G436" s="59"/>
      <c r="H436" s="59"/>
      <c r="I436" s="59"/>
      <c r="J436" s="59"/>
    </row>
    <row r="437" spans="2:10">
      <c r="B437" s="76"/>
      <c r="C437" s="76"/>
      <c r="D437" s="76"/>
      <c r="E437" s="76"/>
      <c r="F437" s="76"/>
      <c r="G437" s="59"/>
      <c r="H437" s="59"/>
      <c r="I437" s="59"/>
      <c r="J437" s="59"/>
    </row>
    <row r="438" spans="2:10">
      <c r="B438" s="76"/>
      <c r="C438" s="76"/>
      <c r="D438" s="76"/>
      <c r="E438" s="76"/>
      <c r="F438" s="76"/>
      <c r="G438" s="59"/>
      <c r="H438" s="59"/>
      <c r="I438" s="59"/>
      <c r="J438" s="59"/>
    </row>
    <row r="439" spans="2:10">
      <c r="B439" s="76"/>
      <c r="C439" s="76"/>
      <c r="D439" s="76"/>
      <c r="E439" s="76"/>
      <c r="F439" s="76"/>
      <c r="G439" s="59"/>
      <c r="H439" s="59"/>
      <c r="I439" s="59"/>
      <c r="J439" s="59"/>
    </row>
    <row r="440" spans="2:10">
      <c r="B440" s="76"/>
      <c r="C440" s="76"/>
      <c r="D440" s="76"/>
      <c r="E440" s="76"/>
      <c r="F440" s="76"/>
      <c r="G440" s="59"/>
      <c r="H440" s="59"/>
      <c r="I440" s="59"/>
      <c r="J440" s="59"/>
    </row>
    <row r="441" spans="2:10">
      <c r="B441" s="76"/>
      <c r="C441" s="76"/>
      <c r="D441" s="76"/>
      <c r="E441" s="76"/>
      <c r="F441" s="76"/>
      <c r="G441" s="59"/>
      <c r="H441" s="59"/>
      <c r="I441" s="59"/>
      <c r="J441" s="59"/>
    </row>
    <row r="442" spans="2:10">
      <c r="B442" s="76"/>
      <c r="C442" s="76"/>
      <c r="D442" s="76"/>
      <c r="E442" s="76"/>
      <c r="F442" s="76"/>
      <c r="G442" s="59"/>
      <c r="H442" s="59"/>
      <c r="I442" s="59"/>
      <c r="J442" s="59"/>
    </row>
    <row r="443" spans="2:10">
      <c r="B443" s="76"/>
      <c r="C443" s="76"/>
      <c r="D443" s="76"/>
      <c r="E443" s="76"/>
      <c r="F443" s="76"/>
      <c r="G443" s="59"/>
      <c r="H443" s="59"/>
      <c r="I443" s="59"/>
      <c r="J443" s="59"/>
    </row>
    <row r="444" spans="2:10">
      <c r="B444" s="76"/>
      <c r="C444" s="76"/>
      <c r="D444" s="76"/>
      <c r="E444" s="76"/>
      <c r="F444" s="76"/>
      <c r="G444" s="59"/>
      <c r="H444" s="59"/>
      <c r="I444" s="59"/>
      <c r="J444" s="59"/>
    </row>
    <row r="445" spans="2:10">
      <c r="B445" s="76"/>
      <c r="C445" s="76"/>
      <c r="D445" s="76"/>
      <c r="E445" s="76"/>
      <c r="F445" s="76"/>
      <c r="G445" s="59"/>
      <c r="H445" s="59"/>
      <c r="I445" s="59"/>
      <c r="J445" s="59"/>
    </row>
    <row r="446" spans="2:10">
      <c r="B446" s="76"/>
      <c r="C446" s="76"/>
      <c r="D446" s="76"/>
      <c r="E446" s="76"/>
      <c r="F446" s="76"/>
      <c r="G446" s="59"/>
      <c r="H446" s="59"/>
      <c r="I446" s="59"/>
      <c r="J446" s="59"/>
    </row>
    <row r="447" spans="2:10">
      <c r="B447" s="76"/>
      <c r="C447" s="76"/>
      <c r="D447" s="76"/>
      <c r="E447" s="76"/>
      <c r="F447" s="76"/>
      <c r="G447" s="59"/>
      <c r="H447" s="59"/>
      <c r="I447" s="59"/>
      <c r="J447" s="59"/>
    </row>
    <row r="448" spans="2:10">
      <c r="B448" s="76"/>
      <c r="C448" s="76"/>
      <c r="D448" s="76"/>
      <c r="E448" s="76"/>
      <c r="F448" s="76"/>
      <c r="G448" s="59"/>
      <c r="H448" s="59"/>
      <c r="I448" s="59"/>
      <c r="J448" s="59"/>
    </row>
    <row r="449" spans="2:10">
      <c r="B449" s="76"/>
      <c r="C449" s="76"/>
      <c r="D449" s="76"/>
      <c r="E449" s="76"/>
      <c r="F449" s="76"/>
      <c r="G449" s="59"/>
      <c r="H449" s="59"/>
      <c r="I449" s="59"/>
      <c r="J449" s="59"/>
    </row>
    <row r="450" spans="2:10">
      <c r="B450" s="76"/>
      <c r="C450" s="76"/>
      <c r="D450" s="76"/>
      <c r="E450" s="76"/>
      <c r="F450" s="76"/>
      <c r="G450" s="59"/>
      <c r="H450" s="59"/>
      <c r="I450" s="59"/>
      <c r="J450" s="59"/>
    </row>
    <row r="451" spans="2:10">
      <c r="B451" s="76"/>
      <c r="C451" s="76"/>
      <c r="D451" s="76"/>
      <c r="E451" s="76"/>
      <c r="F451" s="76"/>
      <c r="G451" s="59"/>
      <c r="H451" s="59"/>
      <c r="I451" s="59"/>
      <c r="J451" s="59"/>
    </row>
    <row r="452" spans="2:10">
      <c r="B452" s="76"/>
      <c r="C452" s="76"/>
      <c r="D452" s="76"/>
      <c r="E452" s="76"/>
      <c r="F452" s="76"/>
      <c r="G452" s="59"/>
      <c r="H452" s="59"/>
      <c r="I452" s="59"/>
      <c r="J452" s="59"/>
    </row>
    <row r="453" spans="2:10">
      <c r="B453" s="76"/>
      <c r="C453" s="76"/>
      <c r="D453" s="76"/>
      <c r="E453" s="76"/>
      <c r="F453" s="76"/>
      <c r="G453" s="59"/>
      <c r="H453" s="59"/>
      <c r="I453" s="59"/>
      <c r="J453" s="59"/>
    </row>
    <row r="454" spans="2:10">
      <c r="B454" s="76"/>
      <c r="C454" s="76"/>
      <c r="D454" s="76"/>
      <c r="E454" s="76"/>
      <c r="F454" s="76"/>
      <c r="G454" s="59"/>
      <c r="H454" s="59"/>
      <c r="I454" s="59"/>
      <c r="J454" s="59"/>
    </row>
    <row r="455" spans="2:10">
      <c r="B455" s="76"/>
      <c r="C455" s="76"/>
      <c r="D455" s="76"/>
      <c r="E455" s="76"/>
      <c r="F455" s="76"/>
      <c r="G455" s="59"/>
      <c r="H455" s="59"/>
      <c r="I455" s="59"/>
      <c r="J455" s="59"/>
    </row>
    <row r="456" spans="2:10">
      <c r="B456" s="76"/>
      <c r="C456" s="76"/>
      <c r="D456" s="76"/>
      <c r="E456" s="76"/>
      <c r="F456" s="76"/>
      <c r="G456" s="59"/>
      <c r="H456" s="59"/>
      <c r="I456" s="59"/>
      <c r="J456" s="59"/>
    </row>
    <row r="457" spans="2:10">
      <c r="B457" s="76"/>
      <c r="C457" s="76"/>
      <c r="D457" s="76"/>
      <c r="E457" s="76"/>
      <c r="F457" s="76"/>
      <c r="G457" s="59"/>
      <c r="H457" s="59"/>
      <c r="I457" s="59"/>
      <c r="J457" s="59"/>
    </row>
    <row r="458" spans="2:10">
      <c r="B458" s="76"/>
      <c r="C458" s="76"/>
      <c r="D458" s="76"/>
      <c r="E458" s="76"/>
      <c r="F458" s="76"/>
      <c r="G458" s="59"/>
      <c r="H458" s="59"/>
      <c r="I458" s="59"/>
      <c r="J458" s="59"/>
    </row>
    <row r="459" spans="2:10">
      <c r="B459" s="76"/>
      <c r="C459" s="76"/>
      <c r="D459" s="76"/>
      <c r="E459" s="76"/>
      <c r="F459" s="76"/>
      <c r="G459" s="59"/>
      <c r="H459" s="59"/>
      <c r="I459" s="59"/>
      <c r="J459" s="59"/>
    </row>
    <row r="460" spans="2:10">
      <c r="B460" s="76"/>
      <c r="C460" s="76"/>
      <c r="D460" s="76"/>
      <c r="E460" s="76"/>
      <c r="F460" s="76"/>
      <c r="G460" s="59"/>
      <c r="H460" s="59"/>
      <c r="I460" s="59"/>
      <c r="J460" s="59"/>
    </row>
    <row r="461" spans="2:10">
      <c r="B461" s="76"/>
      <c r="C461" s="76"/>
      <c r="D461" s="76"/>
      <c r="E461" s="76"/>
      <c r="F461" s="76"/>
      <c r="G461" s="59"/>
      <c r="H461" s="59"/>
      <c r="I461" s="59"/>
      <c r="J461" s="59"/>
    </row>
    <row r="462" spans="2:10">
      <c r="B462" s="76"/>
      <c r="C462" s="76"/>
      <c r="D462" s="76"/>
      <c r="E462" s="76"/>
      <c r="F462" s="76"/>
      <c r="G462" s="59"/>
      <c r="H462" s="59"/>
      <c r="I462" s="59"/>
      <c r="J462" s="59"/>
    </row>
    <row r="463" spans="2:10">
      <c r="B463" s="76"/>
      <c r="C463" s="76"/>
      <c r="D463" s="76"/>
      <c r="E463" s="76"/>
      <c r="F463" s="76"/>
      <c r="G463" s="59"/>
      <c r="H463" s="59"/>
      <c r="I463" s="59"/>
      <c r="J463" s="59"/>
    </row>
    <row r="464" spans="2:10">
      <c r="B464" s="76"/>
      <c r="C464" s="76"/>
      <c r="D464" s="76"/>
      <c r="E464" s="76"/>
      <c r="F464" s="76"/>
      <c r="G464" s="59"/>
      <c r="H464" s="59"/>
      <c r="I464" s="59"/>
      <c r="J464" s="59"/>
    </row>
    <row r="465" spans="2:10">
      <c r="B465" s="76"/>
      <c r="C465" s="76"/>
      <c r="D465" s="76"/>
      <c r="E465" s="76"/>
      <c r="F465" s="76"/>
      <c r="G465" s="59"/>
      <c r="H465" s="59"/>
      <c r="I465" s="59"/>
      <c r="J465" s="59"/>
    </row>
    <row r="466" spans="2:10">
      <c r="B466" s="76"/>
      <c r="C466" s="76"/>
      <c r="D466" s="76"/>
      <c r="E466" s="76"/>
      <c r="F466" s="76"/>
      <c r="G466" s="59"/>
      <c r="H466" s="59"/>
      <c r="I466" s="59"/>
      <c r="J466" s="59"/>
    </row>
    <row r="467" spans="2:10">
      <c r="B467" s="76"/>
      <c r="C467" s="76"/>
      <c r="D467" s="76"/>
      <c r="E467" s="76"/>
      <c r="F467" s="76"/>
      <c r="G467" s="59"/>
      <c r="H467" s="59"/>
      <c r="I467" s="59"/>
      <c r="J467" s="59"/>
    </row>
    <row r="468" spans="2:10">
      <c r="B468" s="76"/>
      <c r="C468" s="76"/>
      <c r="D468" s="76"/>
      <c r="E468" s="76"/>
      <c r="F468" s="76"/>
      <c r="G468" s="59"/>
      <c r="H468" s="59"/>
      <c r="I468" s="59"/>
      <c r="J468" s="59"/>
    </row>
    <row r="469" spans="2:10">
      <c r="B469" s="76"/>
      <c r="C469" s="76"/>
      <c r="D469" s="76"/>
      <c r="E469" s="76"/>
      <c r="F469" s="76"/>
      <c r="G469" s="59"/>
      <c r="H469" s="59"/>
      <c r="I469" s="59"/>
      <c r="J469" s="59"/>
    </row>
    <row r="470" spans="2:10">
      <c r="B470" s="76"/>
      <c r="C470" s="76"/>
      <c r="D470" s="76"/>
      <c r="E470" s="76"/>
      <c r="F470" s="76"/>
      <c r="G470" s="59"/>
      <c r="H470" s="59"/>
      <c r="I470" s="59"/>
      <c r="J470" s="59"/>
    </row>
    <row r="471" spans="2:10">
      <c r="B471" s="76"/>
      <c r="C471" s="76"/>
      <c r="D471" s="76"/>
      <c r="E471" s="76"/>
      <c r="F471" s="76"/>
      <c r="G471" s="59"/>
      <c r="H471" s="59"/>
      <c r="I471" s="59"/>
      <c r="J471" s="59"/>
    </row>
    <row r="472" spans="2:10">
      <c r="B472" s="76"/>
      <c r="C472" s="76"/>
      <c r="D472" s="76"/>
      <c r="E472" s="76"/>
      <c r="F472" s="76"/>
      <c r="G472" s="59"/>
      <c r="H472" s="59"/>
      <c r="I472" s="59"/>
      <c r="J472" s="59"/>
    </row>
    <row r="473" spans="2:10">
      <c r="B473" s="76"/>
      <c r="C473" s="76"/>
      <c r="D473" s="76"/>
      <c r="E473" s="76"/>
      <c r="F473" s="76"/>
      <c r="G473" s="59"/>
      <c r="H473" s="59"/>
      <c r="I473" s="59"/>
      <c r="J473" s="59"/>
    </row>
    <row r="474" spans="2:10">
      <c r="B474" s="76"/>
      <c r="C474" s="76"/>
      <c r="D474" s="76"/>
      <c r="E474" s="76"/>
      <c r="F474" s="76"/>
      <c r="G474" s="59"/>
      <c r="H474" s="59"/>
      <c r="I474" s="59"/>
      <c r="J474" s="59"/>
    </row>
    <row r="475" spans="2:10">
      <c r="B475" s="76"/>
      <c r="C475" s="76"/>
      <c r="D475" s="76"/>
      <c r="E475" s="76"/>
      <c r="F475" s="76"/>
      <c r="G475" s="59"/>
      <c r="H475" s="59"/>
      <c r="I475" s="59"/>
      <c r="J475" s="59"/>
    </row>
    <row r="476" spans="2:10">
      <c r="B476" s="76"/>
      <c r="C476" s="76"/>
      <c r="D476" s="76"/>
      <c r="E476" s="76"/>
      <c r="F476" s="76"/>
      <c r="G476" s="59"/>
      <c r="H476" s="59"/>
      <c r="I476" s="59"/>
      <c r="J476" s="59"/>
    </row>
    <row r="477" spans="2:10">
      <c r="B477" s="76"/>
      <c r="C477" s="76"/>
      <c r="D477" s="76"/>
      <c r="E477" s="76"/>
      <c r="F477" s="76"/>
      <c r="G477" s="59"/>
      <c r="H477" s="59"/>
      <c r="I477" s="59"/>
      <c r="J477" s="59"/>
    </row>
    <row r="478" spans="2:10">
      <c r="B478" s="76"/>
      <c r="C478" s="76"/>
      <c r="D478" s="76"/>
      <c r="E478" s="76"/>
      <c r="F478" s="76"/>
      <c r="G478" s="59"/>
      <c r="H478" s="59"/>
      <c r="I478" s="59"/>
      <c r="J478" s="59"/>
    </row>
    <row r="479" spans="2:10">
      <c r="B479" s="76"/>
      <c r="C479" s="76"/>
      <c r="D479" s="76"/>
      <c r="E479" s="76"/>
      <c r="F479" s="76"/>
      <c r="G479" s="59"/>
      <c r="H479" s="59"/>
      <c r="I479" s="59"/>
      <c r="J479" s="59"/>
    </row>
    <row r="480" spans="2:10">
      <c r="B480" s="76"/>
      <c r="C480" s="76"/>
      <c r="D480" s="76"/>
      <c r="E480" s="76"/>
      <c r="F480" s="76"/>
      <c r="G480" s="59"/>
      <c r="H480" s="59"/>
      <c r="I480" s="59"/>
      <c r="J480" s="59"/>
    </row>
    <row r="481" spans="2:10">
      <c r="B481" s="76"/>
      <c r="C481" s="76"/>
      <c r="D481" s="76"/>
      <c r="E481" s="76"/>
      <c r="F481" s="76"/>
      <c r="G481" s="59"/>
      <c r="H481" s="59"/>
      <c r="I481" s="59"/>
      <c r="J481" s="59"/>
    </row>
    <row r="482" spans="2:10">
      <c r="B482" s="76"/>
      <c r="C482" s="76"/>
      <c r="D482" s="76"/>
      <c r="E482" s="76"/>
      <c r="F482" s="76"/>
      <c r="G482" s="59"/>
      <c r="H482" s="59"/>
      <c r="I482" s="59"/>
      <c r="J482" s="59"/>
    </row>
    <row r="483" spans="2:10">
      <c r="B483" s="76"/>
      <c r="C483" s="76"/>
      <c r="D483" s="76"/>
      <c r="E483" s="76"/>
      <c r="F483" s="76"/>
      <c r="G483" s="59"/>
      <c r="H483" s="59"/>
      <c r="I483" s="59"/>
      <c r="J483" s="59"/>
    </row>
    <row r="484" spans="2:10">
      <c r="B484" s="76"/>
      <c r="C484" s="76"/>
      <c r="D484" s="76"/>
      <c r="E484" s="76"/>
      <c r="F484" s="76"/>
      <c r="G484" s="59"/>
      <c r="H484" s="59"/>
      <c r="I484" s="59"/>
      <c r="J484" s="59"/>
    </row>
    <row r="485" spans="2:10">
      <c r="B485" s="76"/>
      <c r="C485" s="76"/>
      <c r="D485" s="76"/>
      <c r="E485" s="76"/>
      <c r="F485" s="76"/>
      <c r="G485" s="59"/>
      <c r="H485" s="59"/>
      <c r="I485" s="59"/>
      <c r="J485" s="59"/>
    </row>
    <row r="486" spans="2:10">
      <c r="B486" s="76"/>
      <c r="C486" s="76"/>
      <c r="D486" s="76"/>
      <c r="E486" s="76"/>
      <c r="F486" s="76"/>
      <c r="G486" s="59"/>
      <c r="H486" s="59"/>
      <c r="I486" s="59"/>
      <c r="J486" s="59"/>
    </row>
    <row r="487" spans="2:10">
      <c r="B487" s="76"/>
      <c r="C487" s="76"/>
      <c r="D487" s="76"/>
      <c r="E487" s="76"/>
      <c r="F487" s="76"/>
      <c r="G487" s="59"/>
      <c r="H487" s="59"/>
      <c r="I487" s="59"/>
      <c r="J487" s="59"/>
    </row>
    <row r="488" spans="2:10">
      <c r="B488" s="76"/>
      <c r="C488" s="76"/>
      <c r="D488" s="76"/>
      <c r="E488" s="76"/>
      <c r="F488" s="76"/>
      <c r="G488" s="59"/>
      <c r="H488" s="59"/>
      <c r="I488" s="59"/>
      <c r="J488" s="59"/>
    </row>
    <row r="489" spans="2:10">
      <c r="B489" s="76"/>
      <c r="C489" s="76"/>
      <c r="D489" s="76"/>
      <c r="E489" s="76"/>
      <c r="F489" s="76"/>
      <c r="G489" s="59"/>
      <c r="H489" s="59"/>
      <c r="I489" s="59"/>
      <c r="J489" s="59"/>
    </row>
    <row r="490" spans="2:10">
      <c r="B490" s="76"/>
      <c r="C490" s="76"/>
      <c r="D490" s="76"/>
      <c r="E490" s="76"/>
      <c r="F490" s="76"/>
      <c r="G490" s="59"/>
      <c r="H490" s="59"/>
      <c r="I490" s="59"/>
      <c r="J490" s="59"/>
    </row>
    <row r="491" spans="2:10">
      <c r="B491" s="76"/>
      <c r="C491" s="76"/>
      <c r="D491" s="76"/>
      <c r="E491" s="76"/>
      <c r="F491" s="76"/>
      <c r="G491" s="59"/>
      <c r="H491" s="59"/>
      <c r="I491" s="59"/>
      <c r="J491" s="59"/>
    </row>
    <row r="492" spans="2:10">
      <c r="B492" s="76"/>
      <c r="C492" s="76"/>
      <c r="D492" s="76"/>
      <c r="E492" s="76"/>
      <c r="F492" s="76"/>
      <c r="G492" s="59"/>
      <c r="H492" s="59"/>
      <c r="I492" s="59"/>
      <c r="J492" s="59"/>
    </row>
    <row r="493" spans="2:10">
      <c r="B493" s="76"/>
      <c r="C493" s="76"/>
      <c r="D493" s="76"/>
      <c r="E493" s="76"/>
      <c r="F493" s="76"/>
      <c r="G493" s="59"/>
      <c r="H493" s="59"/>
      <c r="I493" s="59"/>
      <c r="J493" s="59"/>
    </row>
    <row r="494" spans="2:10">
      <c r="B494" s="76"/>
      <c r="C494" s="76"/>
      <c r="D494" s="76"/>
      <c r="E494" s="76"/>
      <c r="F494" s="76"/>
      <c r="G494" s="59"/>
      <c r="H494" s="59"/>
      <c r="I494" s="59"/>
      <c r="J494" s="59"/>
    </row>
    <row r="495" spans="2:10">
      <c r="B495" s="76"/>
      <c r="C495" s="76"/>
      <c r="D495" s="76"/>
      <c r="E495" s="76"/>
      <c r="F495" s="76"/>
      <c r="G495" s="59"/>
      <c r="H495" s="59"/>
      <c r="I495" s="59"/>
      <c r="J495" s="59"/>
    </row>
    <row r="496" spans="2:10">
      <c r="B496" s="76"/>
      <c r="C496" s="76"/>
      <c r="D496" s="76"/>
      <c r="E496" s="76"/>
      <c r="F496" s="76"/>
      <c r="G496" s="59"/>
      <c r="H496" s="59"/>
      <c r="I496" s="59"/>
      <c r="J496" s="59"/>
    </row>
    <row r="497" spans="2:10">
      <c r="B497" s="76"/>
      <c r="C497" s="76"/>
      <c r="D497" s="76"/>
      <c r="E497" s="76"/>
      <c r="F497" s="76"/>
      <c r="G497" s="59"/>
      <c r="H497" s="59"/>
      <c r="I497" s="59"/>
      <c r="J497" s="59"/>
    </row>
    <row r="498" spans="2:10">
      <c r="B498" s="76"/>
      <c r="C498" s="76"/>
      <c r="D498" s="76"/>
      <c r="E498" s="76"/>
      <c r="F498" s="76"/>
      <c r="G498" s="59"/>
      <c r="H498" s="59"/>
      <c r="I498" s="59"/>
      <c r="J498" s="59"/>
    </row>
    <row r="499" spans="2:10">
      <c r="B499" s="76"/>
      <c r="C499" s="76"/>
      <c r="D499" s="76"/>
      <c r="E499" s="76"/>
      <c r="F499" s="76"/>
      <c r="G499" s="59"/>
      <c r="H499" s="59"/>
      <c r="I499" s="59"/>
      <c r="J499" s="59"/>
    </row>
    <row r="500" spans="2:10">
      <c r="B500" s="76"/>
      <c r="C500" s="76"/>
      <c r="D500" s="76"/>
      <c r="E500" s="76"/>
      <c r="F500" s="76"/>
      <c r="G500" s="59"/>
      <c r="H500" s="59"/>
      <c r="I500" s="59"/>
      <c r="J500" s="59"/>
    </row>
    <row r="501" spans="2:10">
      <c r="B501" s="76"/>
      <c r="C501" s="76"/>
      <c r="D501" s="76"/>
      <c r="E501" s="76"/>
      <c r="F501" s="76"/>
      <c r="G501" s="59"/>
      <c r="H501" s="59"/>
      <c r="I501" s="59"/>
      <c r="J501" s="59"/>
    </row>
    <row r="502" spans="2:10">
      <c r="B502" s="76"/>
      <c r="C502" s="76"/>
      <c r="D502" s="76"/>
      <c r="E502" s="76"/>
      <c r="F502" s="76"/>
      <c r="G502" s="59"/>
      <c r="H502" s="59"/>
      <c r="I502" s="59"/>
      <c r="J502" s="59"/>
    </row>
    <row r="503" spans="2:10">
      <c r="B503" s="76"/>
      <c r="C503" s="76"/>
      <c r="D503" s="76"/>
      <c r="E503" s="76"/>
      <c r="F503" s="76"/>
      <c r="G503" s="59"/>
      <c r="H503" s="59"/>
      <c r="I503" s="59"/>
      <c r="J503" s="59"/>
    </row>
    <row r="504" spans="2:10">
      <c r="B504" s="76"/>
      <c r="C504" s="76"/>
      <c r="D504" s="76"/>
      <c r="E504" s="76"/>
      <c r="F504" s="76"/>
      <c r="G504" s="59"/>
      <c r="H504" s="59"/>
      <c r="I504" s="59"/>
      <c r="J504" s="59"/>
    </row>
    <row r="505" spans="2:10">
      <c r="B505" s="76"/>
      <c r="C505" s="76"/>
      <c r="D505" s="76"/>
      <c r="E505" s="76"/>
      <c r="F505" s="76"/>
      <c r="G505" s="59"/>
      <c r="H505" s="59"/>
      <c r="I505" s="59"/>
      <c r="J505" s="59"/>
    </row>
    <row r="506" spans="2:10">
      <c r="B506" s="76"/>
      <c r="C506" s="76"/>
      <c r="D506" s="76"/>
      <c r="E506" s="76"/>
      <c r="F506" s="76"/>
      <c r="G506" s="59"/>
      <c r="H506" s="59"/>
      <c r="I506" s="59"/>
      <c r="J506" s="59"/>
    </row>
    <row r="507" spans="2:10">
      <c r="B507" s="76"/>
      <c r="C507" s="76"/>
      <c r="D507" s="76"/>
      <c r="E507" s="76"/>
      <c r="F507" s="76"/>
      <c r="G507" s="59"/>
      <c r="H507" s="59"/>
      <c r="I507" s="59"/>
      <c r="J507" s="59"/>
    </row>
    <row r="508" spans="2:10">
      <c r="B508" s="76"/>
      <c r="C508" s="76"/>
      <c r="D508" s="76"/>
      <c r="E508" s="76"/>
      <c r="F508" s="76"/>
      <c r="G508" s="59"/>
      <c r="H508" s="59"/>
      <c r="I508" s="59"/>
      <c r="J508" s="59"/>
    </row>
    <row r="509" spans="2:10">
      <c r="B509" s="76"/>
      <c r="C509" s="76"/>
      <c r="D509" s="76"/>
      <c r="E509" s="76"/>
      <c r="F509" s="76"/>
      <c r="G509" s="59"/>
      <c r="H509" s="59"/>
      <c r="I509" s="59"/>
      <c r="J509" s="59"/>
    </row>
    <row r="510" spans="2:10">
      <c r="B510" s="76"/>
      <c r="C510" s="76"/>
      <c r="D510" s="76"/>
      <c r="E510" s="76"/>
      <c r="F510" s="76"/>
      <c r="G510" s="59"/>
      <c r="H510" s="59"/>
      <c r="I510" s="59"/>
      <c r="J510" s="59"/>
    </row>
    <row r="511" spans="2:10">
      <c r="B511" s="76"/>
      <c r="C511" s="76"/>
      <c r="D511" s="76"/>
      <c r="E511" s="76"/>
      <c r="F511" s="76"/>
      <c r="G511" s="59"/>
      <c r="H511" s="59"/>
      <c r="I511" s="59"/>
      <c r="J511" s="59"/>
    </row>
    <row r="512" spans="2:10">
      <c r="B512" s="76"/>
      <c r="C512" s="76"/>
      <c r="D512" s="76"/>
      <c r="E512" s="76"/>
      <c r="F512" s="76"/>
      <c r="G512" s="59"/>
      <c r="H512" s="59"/>
      <c r="I512" s="59"/>
      <c r="J512" s="59"/>
    </row>
    <row r="513" spans="2:10">
      <c r="B513" s="76"/>
      <c r="C513" s="76"/>
      <c r="D513" s="76"/>
      <c r="E513" s="76"/>
      <c r="F513" s="76"/>
      <c r="G513" s="59"/>
      <c r="H513" s="59"/>
      <c r="I513" s="59"/>
      <c r="J513" s="59"/>
    </row>
    <row r="514" spans="2:10">
      <c r="B514" s="76"/>
      <c r="C514" s="76"/>
      <c r="D514" s="76"/>
      <c r="E514" s="76"/>
      <c r="F514" s="76"/>
      <c r="G514" s="59"/>
      <c r="H514" s="59"/>
      <c r="I514" s="59"/>
      <c r="J514" s="59"/>
    </row>
    <row r="515" spans="2:10">
      <c r="B515" s="76"/>
      <c r="C515" s="76"/>
      <c r="D515" s="76"/>
      <c r="E515" s="76"/>
      <c r="F515" s="76"/>
      <c r="G515" s="59"/>
      <c r="H515" s="59"/>
      <c r="I515" s="59"/>
      <c r="J515" s="59"/>
    </row>
    <row r="516" spans="2:10">
      <c r="B516" s="76"/>
      <c r="C516" s="76"/>
      <c r="D516" s="76"/>
      <c r="E516" s="76"/>
      <c r="F516" s="76"/>
      <c r="G516" s="59"/>
      <c r="H516" s="59"/>
      <c r="I516" s="59"/>
      <c r="J516" s="59"/>
    </row>
    <row r="517" spans="2:10">
      <c r="B517" s="76"/>
      <c r="C517" s="76"/>
      <c r="D517" s="76"/>
      <c r="E517" s="76"/>
      <c r="F517" s="76"/>
      <c r="G517" s="59"/>
      <c r="H517" s="59"/>
      <c r="I517" s="59"/>
      <c r="J517" s="59"/>
    </row>
    <row r="518" spans="2:10">
      <c r="B518" s="76"/>
      <c r="C518" s="76"/>
      <c r="D518" s="76"/>
      <c r="E518" s="76"/>
      <c r="F518" s="76"/>
      <c r="G518" s="59"/>
      <c r="H518" s="59"/>
      <c r="I518" s="59"/>
      <c r="J518" s="59"/>
    </row>
    <row r="519" spans="2:10">
      <c r="B519" s="76"/>
      <c r="C519" s="76"/>
      <c r="D519" s="76"/>
      <c r="E519" s="76"/>
      <c r="F519" s="76"/>
      <c r="G519" s="59"/>
      <c r="H519" s="59"/>
      <c r="I519" s="59"/>
      <c r="J519" s="59"/>
    </row>
    <row r="520" spans="2:10">
      <c r="B520" s="76"/>
      <c r="C520" s="76"/>
      <c r="D520" s="76"/>
      <c r="E520" s="76"/>
      <c r="F520" s="76"/>
      <c r="G520" s="59"/>
      <c r="H520" s="59"/>
      <c r="I520" s="59"/>
      <c r="J520" s="59"/>
    </row>
    <row r="521" spans="2:10">
      <c r="B521" s="76"/>
      <c r="C521" s="76"/>
      <c r="D521" s="76"/>
      <c r="E521" s="76"/>
      <c r="F521" s="76"/>
      <c r="G521" s="59"/>
      <c r="H521" s="59"/>
      <c r="I521" s="59"/>
      <c r="J521" s="59"/>
    </row>
    <row r="522" spans="2:10">
      <c r="B522" s="76"/>
      <c r="C522" s="76"/>
      <c r="D522" s="76"/>
      <c r="E522" s="76"/>
      <c r="F522" s="76"/>
      <c r="G522" s="59"/>
      <c r="H522" s="59"/>
      <c r="I522" s="59"/>
      <c r="J522" s="59"/>
    </row>
    <row r="523" spans="2:10">
      <c r="B523" s="76"/>
      <c r="C523" s="76"/>
      <c r="D523" s="76"/>
      <c r="E523" s="76"/>
      <c r="F523" s="76"/>
      <c r="G523" s="59"/>
      <c r="H523" s="59"/>
      <c r="I523" s="59"/>
      <c r="J523" s="59"/>
    </row>
    <row r="524" spans="2:10">
      <c r="B524" s="76"/>
      <c r="C524" s="76"/>
      <c r="D524" s="76"/>
      <c r="E524" s="76"/>
      <c r="F524" s="76"/>
      <c r="G524" s="59"/>
      <c r="H524" s="59"/>
      <c r="I524" s="59"/>
      <c r="J524" s="59"/>
    </row>
    <row r="525" spans="2:10">
      <c r="B525" s="76"/>
      <c r="C525" s="76"/>
      <c r="D525" s="76"/>
      <c r="E525" s="76"/>
      <c r="F525" s="76"/>
      <c r="G525" s="59"/>
      <c r="H525" s="59"/>
      <c r="I525" s="59"/>
      <c r="J525" s="59"/>
    </row>
    <row r="526" spans="2:10">
      <c r="B526" s="76"/>
      <c r="C526" s="76"/>
      <c r="D526" s="76"/>
      <c r="E526" s="76"/>
      <c r="F526" s="76"/>
      <c r="G526" s="59"/>
      <c r="H526" s="59"/>
      <c r="I526" s="59"/>
      <c r="J526" s="59"/>
    </row>
    <row r="527" spans="2:10">
      <c r="B527" s="76"/>
      <c r="C527" s="76"/>
      <c r="D527" s="76"/>
      <c r="E527" s="76"/>
      <c r="F527" s="76"/>
      <c r="G527" s="59"/>
      <c r="H527" s="59"/>
      <c r="I527" s="59"/>
      <c r="J527" s="59"/>
    </row>
    <row r="528" spans="2:10">
      <c r="B528" s="76"/>
      <c r="C528" s="76"/>
      <c r="D528" s="76"/>
      <c r="E528" s="76"/>
      <c r="F528" s="76"/>
      <c r="G528" s="59"/>
      <c r="H528" s="59"/>
      <c r="I528" s="59"/>
      <c r="J528" s="59"/>
    </row>
    <row r="529" spans="2:10">
      <c r="B529" s="76"/>
      <c r="C529" s="76"/>
      <c r="D529" s="76"/>
      <c r="E529" s="76"/>
      <c r="F529" s="76"/>
      <c r="G529" s="59"/>
      <c r="H529" s="59"/>
      <c r="I529" s="59"/>
      <c r="J529" s="59"/>
    </row>
    <row r="530" spans="2:10">
      <c r="B530" s="76"/>
      <c r="C530" s="76"/>
      <c r="D530" s="76"/>
      <c r="E530" s="76"/>
      <c r="F530" s="76"/>
      <c r="G530" s="59"/>
      <c r="H530" s="59"/>
      <c r="I530" s="59"/>
      <c r="J530" s="59"/>
    </row>
    <row r="531" spans="2:10">
      <c r="B531" s="76"/>
      <c r="C531" s="76"/>
      <c r="D531" s="76"/>
      <c r="E531" s="76"/>
      <c r="F531" s="76"/>
      <c r="G531" s="59"/>
      <c r="H531" s="59"/>
      <c r="I531" s="59"/>
      <c r="J531" s="59"/>
    </row>
    <row r="532" spans="2:10">
      <c r="B532" s="76"/>
      <c r="C532" s="76"/>
      <c r="D532" s="76"/>
      <c r="E532" s="76"/>
      <c r="F532" s="76"/>
      <c r="G532" s="59"/>
      <c r="H532" s="59"/>
      <c r="I532" s="59"/>
      <c r="J532" s="59"/>
    </row>
    <row r="533" spans="2:10">
      <c r="B533" s="76"/>
      <c r="C533" s="76"/>
      <c r="D533" s="76"/>
      <c r="E533" s="76"/>
      <c r="F533" s="76"/>
      <c r="G533" s="59"/>
      <c r="H533" s="59"/>
      <c r="I533" s="59"/>
      <c r="J533" s="59"/>
    </row>
    <row r="534" spans="2:10">
      <c r="B534" s="76"/>
      <c r="C534" s="76"/>
      <c r="D534" s="76"/>
      <c r="E534" s="76"/>
      <c r="F534" s="76"/>
      <c r="G534" s="59"/>
      <c r="H534" s="59"/>
      <c r="I534" s="59"/>
      <c r="J534" s="59"/>
    </row>
    <row r="535" spans="2:10">
      <c r="B535" s="76"/>
      <c r="C535" s="76"/>
      <c r="D535" s="76"/>
      <c r="E535" s="76"/>
      <c r="F535" s="76"/>
      <c r="G535" s="59"/>
      <c r="H535" s="59"/>
      <c r="I535" s="59"/>
      <c r="J535" s="59"/>
    </row>
    <row r="536" spans="2:10">
      <c r="B536" s="76"/>
      <c r="C536" s="76"/>
      <c r="D536" s="76"/>
      <c r="E536" s="76"/>
      <c r="F536" s="76"/>
      <c r="G536" s="59"/>
      <c r="H536" s="59"/>
      <c r="I536" s="59"/>
      <c r="J536" s="59"/>
    </row>
    <row r="537" spans="2:10">
      <c r="B537" s="76"/>
      <c r="C537" s="76"/>
      <c r="D537" s="76"/>
      <c r="E537" s="76"/>
      <c r="F537" s="76"/>
      <c r="G537" s="59"/>
      <c r="H537" s="59"/>
      <c r="I537" s="59"/>
      <c r="J537" s="59"/>
    </row>
    <row r="538" spans="2:10">
      <c r="B538" s="76"/>
      <c r="C538" s="76"/>
      <c r="D538" s="76"/>
      <c r="E538" s="76"/>
      <c r="F538" s="76"/>
      <c r="G538" s="59"/>
      <c r="H538" s="59"/>
      <c r="I538" s="59"/>
      <c r="J538" s="59"/>
    </row>
    <row r="539" spans="2:10">
      <c r="B539" s="76"/>
      <c r="C539" s="76"/>
      <c r="D539" s="76"/>
      <c r="E539" s="76"/>
      <c r="F539" s="76"/>
      <c r="G539" s="59"/>
      <c r="H539" s="59"/>
      <c r="I539" s="59"/>
      <c r="J539" s="59"/>
    </row>
    <row r="540" spans="2:10">
      <c r="B540" s="76"/>
      <c r="C540" s="76"/>
      <c r="D540" s="76"/>
      <c r="E540" s="76"/>
      <c r="F540" s="76"/>
      <c r="G540" s="59"/>
      <c r="H540" s="59"/>
      <c r="I540" s="59"/>
      <c r="J540" s="59"/>
    </row>
    <row r="541" spans="2:10">
      <c r="B541" s="76"/>
      <c r="C541" s="76"/>
      <c r="D541" s="76"/>
      <c r="E541" s="76"/>
      <c r="F541" s="76"/>
      <c r="G541" s="59"/>
      <c r="H541" s="59"/>
      <c r="I541" s="59"/>
      <c r="J541" s="59"/>
    </row>
    <row r="542" spans="2:10">
      <c r="B542" s="76"/>
      <c r="C542" s="76"/>
      <c r="D542" s="76"/>
      <c r="E542" s="76"/>
      <c r="F542" s="76"/>
      <c r="G542" s="59"/>
      <c r="H542" s="59"/>
      <c r="I542" s="59"/>
      <c r="J542" s="59"/>
    </row>
    <row r="543" spans="2:10">
      <c r="B543" s="76"/>
      <c r="C543" s="76"/>
      <c r="D543" s="76"/>
      <c r="E543" s="76"/>
      <c r="F543" s="76"/>
      <c r="G543" s="59"/>
      <c r="H543" s="59"/>
      <c r="I543" s="59"/>
      <c r="J543" s="59"/>
    </row>
    <row r="544" spans="2:10">
      <c r="B544" s="76"/>
      <c r="C544" s="76"/>
      <c r="D544" s="76"/>
      <c r="E544" s="76"/>
      <c r="F544" s="76"/>
      <c r="G544" s="59"/>
      <c r="H544" s="59"/>
      <c r="I544" s="59"/>
      <c r="J544" s="59"/>
    </row>
    <row r="545" spans="2:10">
      <c r="B545" s="76"/>
      <c r="C545" s="76"/>
      <c r="D545" s="76"/>
      <c r="E545" s="76"/>
      <c r="F545" s="76"/>
      <c r="G545" s="59"/>
      <c r="H545" s="59"/>
      <c r="I545" s="59"/>
      <c r="J545" s="59"/>
    </row>
    <row r="546" spans="2:10">
      <c r="B546" s="76"/>
      <c r="C546" s="76"/>
      <c r="D546" s="76"/>
      <c r="E546" s="76"/>
      <c r="F546" s="76"/>
      <c r="G546" s="59"/>
      <c r="H546" s="59"/>
      <c r="I546" s="59"/>
      <c r="J546" s="59"/>
    </row>
    <row r="547" spans="2:10">
      <c r="B547" s="76"/>
      <c r="C547" s="76"/>
      <c r="D547" s="76"/>
      <c r="E547" s="76"/>
      <c r="F547" s="76"/>
      <c r="G547" s="59"/>
      <c r="H547" s="59"/>
      <c r="I547" s="59"/>
      <c r="J547" s="59"/>
    </row>
    <row r="548" spans="2:10">
      <c r="B548" s="76"/>
      <c r="C548" s="76"/>
      <c r="D548" s="76"/>
      <c r="E548" s="76"/>
      <c r="F548" s="76"/>
      <c r="G548" s="59"/>
      <c r="H548" s="59"/>
      <c r="I548" s="59"/>
      <c r="J548" s="59"/>
    </row>
    <row r="549" spans="2:10">
      <c r="B549" s="76"/>
      <c r="C549" s="76"/>
      <c r="D549" s="76"/>
      <c r="E549" s="76"/>
      <c r="F549" s="76"/>
      <c r="G549" s="59"/>
      <c r="H549" s="59"/>
      <c r="I549" s="59"/>
      <c r="J549" s="59"/>
    </row>
    <row r="550" spans="2:10">
      <c r="B550" s="76"/>
      <c r="C550" s="76"/>
      <c r="D550" s="76"/>
      <c r="E550" s="76"/>
      <c r="F550" s="76"/>
      <c r="G550" s="59"/>
      <c r="H550" s="59"/>
      <c r="I550" s="59"/>
      <c r="J550" s="59"/>
    </row>
    <row r="551" spans="2:10">
      <c r="B551" s="76"/>
      <c r="C551" s="76"/>
      <c r="D551" s="76"/>
      <c r="E551" s="76"/>
      <c r="F551" s="76"/>
      <c r="G551" s="59"/>
      <c r="H551" s="59"/>
      <c r="I551" s="59"/>
      <c r="J551" s="59"/>
    </row>
    <row r="552" spans="2:10">
      <c r="B552" s="76"/>
      <c r="C552" s="76"/>
      <c r="D552" s="76"/>
      <c r="E552" s="76"/>
      <c r="F552" s="76"/>
      <c r="G552" s="59"/>
      <c r="H552" s="59"/>
      <c r="I552" s="59"/>
      <c r="J552" s="59"/>
    </row>
    <row r="553" spans="2:10">
      <c r="B553" s="76"/>
      <c r="C553" s="76"/>
      <c r="D553" s="76"/>
      <c r="E553" s="76"/>
      <c r="F553" s="76"/>
      <c r="G553" s="59"/>
      <c r="H553" s="59"/>
      <c r="I553" s="59"/>
      <c r="J553" s="59"/>
    </row>
    <row r="554" spans="2:10">
      <c r="B554" s="76"/>
      <c r="C554" s="76"/>
      <c r="D554" s="76"/>
      <c r="E554" s="76"/>
      <c r="F554" s="76"/>
      <c r="G554" s="59"/>
      <c r="H554" s="59"/>
      <c r="I554" s="59"/>
      <c r="J554" s="59"/>
    </row>
    <row r="555" spans="2:10">
      <c r="B555" s="76"/>
      <c r="C555" s="76"/>
      <c r="D555" s="76"/>
      <c r="E555" s="76"/>
      <c r="F555" s="76"/>
      <c r="G555" s="59"/>
      <c r="H555" s="59"/>
      <c r="I555" s="59"/>
      <c r="J555" s="59"/>
    </row>
    <row r="556" spans="2:10">
      <c r="B556" s="76"/>
      <c r="C556" s="76"/>
      <c r="D556" s="76"/>
      <c r="E556" s="76"/>
      <c r="F556" s="76"/>
      <c r="G556" s="59"/>
      <c r="H556" s="59"/>
      <c r="I556" s="59"/>
      <c r="J556" s="59"/>
    </row>
    <row r="557" spans="2:10">
      <c r="B557" s="76"/>
      <c r="C557" s="76"/>
      <c r="D557" s="76"/>
      <c r="E557" s="76"/>
      <c r="F557" s="76"/>
      <c r="G557" s="59"/>
      <c r="H557" s="59"/>
      <c r="I557" s="59"/>
      <c r="J557" s="59"/>
    </row>
    <row r="558" spans="2:10">
      <c r="B558" s="76"/>
      <c r="C558" s="76"/>
      <c r="D558" s="76"/>
      <c r="E558" s="76"/>
      <c r="F558" s="76"/>
      <c r="G558" s="59"/>
      <c r="H558" s="59"/>
      <c r="I558" s="59"/>
      <c r="J558" s="59"/>
    </row>
    <row r="559" spans="2:10">
      <c r="B559" s="76"/>
      <c r="C559" s="76"/>
      <c r="D559" s="76"/>
      <c r="E559" s="76"/>
      <c r="F559" s="76"/>
      <c r="G559" s="59"/>
      <c r="H559" s="59"/>
      <c r="I559" s="59"/>
      <c r="J559" s="59"/>
    </row>
    <row r="560" spans="2:10">
      <c r="B560" s="76"/>
      <c r="C560" s="76"/>
      <c r="D560" s="76"/>
      <c r="E560" s="76"/>
      <c r="F560" s="76"/>
      <c r="G560" s="59"/>
      <c r="H560" s="59"/>
      <c r="I560" s="59"/>
      <c r="J560" s="59"/>
    </row>
    <row r="561" spans="2:10">
      <c r="B561" s="76"/>
      <c r="C561" s="76"/>
      <c r="D561" s="76"/>
      <c r="E561" s="76"/>
      <c r="F561" s="76"/>
      <c r="G561" s="59"/>
      <c r="H561" s="59"/>
      <c r="I561" s="59"/>
      <c r="J561" s="59"/>
    </row>
    <row r="562" spans="2:10">
      <c r="B562" s="76"/>
      <c r="C562" s="76"/>
      <c r="D562" s="76"/>
      <c r="E562" s="76"/>
      <c r="F562" s="76"/>
      <c r="G562" s="59"/>
      <c r="H562" s="59"/>
      <c r="I562" s="59"/>
      <c r="J562" s="59"/>
    </row>
    <row r="563" spans="2:10">
      <c r="B563" s="76"/>
      <c r="C563" s="76"/>
      <c r="D563" s="76"/>
      <c r="E563" s="76"/>
      <c r="F563" s="76"/>
      <c r="G563" s="59"/>
      <c r="H563" s="59"/>
      <c r="I563" s="59"/>
      <c r="J563" s="59"/>
    </row>
    <row r="564" spans="2:10">
      <c r="B564" s="76"/>
      <c r="C564" s="76"/>
      <c r="D564" s="76"/>
      <c r="E564" s="76"/>
      <c r="F564" s="76"/>
      <c r="G564" s="59"/>
      <c r="H564" s="59"/>
      <c r="I564" s="59"/>
      <c r="J564" s="59"/>
    </row>
    <row r="565" spans="2:10">
      <c r="B565" s="76"/>
      <c r="C565" s="76"/>
      <c r="D565" s="76"/>
      <c r="E565" s="76"/>
      <c r="F565" s="76"/>
      <c r="G565" s="59"/>
      <c r="H565" s="59"/>
      <c r="I565" s="59"/>
      <c r="J565" s="59"/>
    </row>
    <row r="566" spans="2:10">
      <c r="B566" s="76"/>
      <c r="C566" s="76"/>
      <c r="D566" s="76"/>
      <c r="E566" s="76"/>
      <c r="F566" s="76"/>
      <c r="G566" s="59"/>
      <c r="H566" s="59"/>
      <c r="I566" s="59"/>
      <c r="J566" s="59"/>
    </row>
    <row r="567" spans="2:10">
      <c r="B567" s="76"/>
      <c r="C567" s="76"/>
      <c r="D567" s="76"/>
      <c r="E567" s="76"/>
      <c r="F567" s="76"/>
      <c r="G567" s="59"/>
      <c r="H567" s="59"/>
      <c r="I567" s="59"/>
      <c r="J567" s="59"/>
    </row>
    <row r="568" spans="2:10">
      <c r="B568" s="76"/>
      <c r="C568" s="76"/>
      <c r="D568" s="76"/>
      <c r="E568" s="76"/>
      <c r="F568" s="76"/>
      <c r="G568" s="59"/>
      <c r="H568" s="59"/>
      <c r="I568" s="59"/>
      <c r="J568" s="59"/>
    </row>
    <row r="569" spans="2:10">
      <c r="B569" s="76"/>
      <c r="C569" s="76"/>
      <c r="D569" s="76"/>
      <c r="E569" s="76"/>
      <c r="F569" s="76"/>
      <c r="G569" s="59"/>
      <c r="H569" s="59"/>
      <c r="I569" s="59"/>
      <c r="J569" s="59"/>
    </row>
    <row r="570" spans="2:10">
      <c r="B570" s="76"/>
      <c r="C570" s="76"/>
      <c r="D570" s="76"/>
      <c r="E570" s="76"/>
      <c r="F570" s="76"/>
      <c r="G570" s="59"/>
      <c r="H570" s="59"/>
      <c r="I570" s="59"/>
      <c r="J570" s="59"/>
    </row>
    <row r="571" spans="2:10">
      <c r="B571" s="76"/>
      <c r="C571" s="76"/>
      <c r="D571" s="76"/>
      <c r="E571" s="76"/>
      <c r="F571" s="76"/>
      <c r="G571" s="59"/>
      <c r="H571" s="59"/>
      <c r="I571" s="59"/>
      <c r="J571" s="59"/>
    </row>
    <row r="572" spans="2:10">
      <c r="B572" s="76"/>
      <c r="C572" s="76"/>
      <c r="D572" s="76"/>
      <c r="E572" s="76"/>
      <c r="F572" s="76"/>
      <c r="G572" s="59"/>
      <c r="H572" s="59"/>
      <c r="I572" s="59"/>
      <c r="J572" s="59"/>
    </row>
    <row r="573" spans="2:10">
      <c r="B573" s="76"/>
      <c r="C573" s="76"/>
      <c r="D573" s="76"/>
      <c r="E573" s="76"/>
      <c r="F573" s="76"/>
      <c r="G573" s="59"/>
      <c r="H573" s="59"/>
      <c r="I573" s="59"/>
      <c r="J573" s="59"/>
    </row>
    <row r="574" spans="2:10">
      <c r="B574" s="76"/>
      <c r="C574" s="76"/>
      <c r="D574" s="76"/>
      <c r="E574" s="76"/>
      <c r="F574" s="76"/>
      <c r="G574" s="59"/>
      <c r="H574" s="59"/>
      <c r="I574" s="59"/>
      <c r="J574" s="59"/>
    </row>
    <row r="575" spans="2:10">
      <c r="B575" s="76"/>
      <c r="C575" s="76"/>
      <c r="D575" s="76"/>
      <c r="E575" s="76"/>
      <c r="F575" s="76"/>
      <c r="G575" s="59"/>
      <c r="H575" s="59"/>
      <c r="I575" s="59"/>
      <c r="J575" s="59"/>
    </row>
    <row r="576" spans="2:10">
      <c r="B576" s="76"/>
      <c r="C576" s="76"/>
      <c r="D576" s="76"/>
      <c r="E576" s="76"/>
      <c r="F576" s="76"/>
      <c r="G576" s="59"/>
      <c r="H576" s="59"/>
      <c r="I576" s="59"/>
      <c r="J576" s="59"/>
    </row>
    <row r="577" spans="2:10">
      <c r="B577" s="76"/>
      <c r="C577" s="76"/>
      <c r="D577" s="76"/>
      <c r="E577" s="76"/>
      <c r="F577" s="76"/>
      <c r="G577" s="59"/>
      <c r="H577" s="59"/>
      <c r="I577" s="59"/>
      <c r="J577" s="59"/>
    </row>
    <row r="578" spans="2:10">
      <c r="B578" s="76"/>
      <c r="C578" s="76"/>
      <c r="D578" s="76"/>
      <c r="E578" s="76"/>
      <c r="F578" s="76"/>
      <c r="G578" s="59"/>
      <c r="H578" s="59"/>
      <c r="I578" s="59"/>
      <c r="J578" s="59"/>
    </row>
    <row r="579" spans="2:10">
      <c r="B579" s="76"/>
      <c r="C579" s="76"/>
      <c r="D579" s="76"/>
      <c r="E579" s="76"/>
      <c r="F579" s="76"/>
      <c r="G579" s="59"/>
      <c r="H579" s="59"/>
      <c r="I579" s="59"/>
      <c r="J579" s="59"/>
    </row>
    <row r="580" spans="2:10">
      <c r="B580" s="76"/>
      <c r="C580" s="76"/>
      <c r="D580" s="76"/>
      <c r="E580" s="76"/>
      <c r="F580" s="76"/>
      <c r="G580" s="59"/>
      <c r="H580" s="59"/>
      <c r="I580" s="59"/>
      <c r="J580" s="59"/>
    </row>
    <row r="581" spans="2:10">
      <c r="B581" s="76"/>
      <c r="C581" s="76"/>
      <c r="D581" s="76"/>
      <c r="E581" s="76"/>
      <c r="F581" s="76"/>
      <c r="G581" s="59"/>
      <c r="H581" s="59"/>
      <c r="I581" s="59"/>
      <c r="J581" s="59"/>
    </row>
    <row r="582" spans="2:10">
      <c r="B582" s="76"/>
      <c r="C582" s="76"/>
      <c r="D582" s="76"/>
      <c r="E582" s="76"/>
      <c r="F582" s="76"/>
      <c r="G582" s="59"/>
      <c r="H582" s="59"/>
      <c r="I582" s="59"/>
      <c r="J582" s="59"/>
    </row>
    <row r="583" spans="2:10">
      <c r="B583" s="76"/>
      <c r="C583" s="76"/>
      <c r="D583" s="76"/>
      <c r="E583" s="76"/>
      <c r="F583" s="76"/>
      <c r="G583" s="59"/>
      <c r="H583" s="59"/>
      <c r="I583" s="59"/>
      <c r="J583" s="59"/>
    </row>
    <row r="584" spans="2:10">
      <c r="B584" s="76"/>
      <c r="C584" s="76"/>
      <c r="D584" s="76"/>
      <c r="E584" s="76"/>
      <c r="F584" s="76"/>
      <c r="G584" s="59"/>
      <c r="H584" s="59"/>
      <c r="I584" s="59"/>
      <c r="J584" s="59"/>
    </row>
    <row r="585" spans="2:10">
      <c r="B585" s="76"/>
      <c r="C585" s="76"/>
      <c r="D585" s="76"/>
      <c r="E585" s="76"/>
      <c r="F585" s="76"/>
      <c r="G585" s="59"/>
      <c r="H585" s="59"/>
      <c r="I585" s="59"/>
      <c r="J585" s="59"/>
    </row>
    <row r="586" spans="2:10">
      <c r="B586" s="76"/>
      <c r="C586" s="76"/>
      <c r="D586" s="76"/>
      <c r="E586" s="76"/>
      <c r="F586" s="76"/>
      <c r="G586" s="59"/>
      <c r="H586" s="59"/>
      <c r="I586" s="59"/>
      <c r="J586" s="59"/>
    </row>
    <row r="587" spans="2:10">
      <c r="B587" s="76"/>
      <c r="C587" s="76"/>
      <c r="D587" s="76"/>
      <c r="E587" s="76"/>
      <c r="F587" s="76"/>
      <c r="G587" s="59"/>
      <c r="H587" s="59"/>
      <c r="I587" s="59"/>
      <c r="J587" s="59"/>
    </row>
    <row r="588" spans="2:10">
      <c r="B588" s="76"/>
      <c r="C588" s="76"/>
      <c r="D588" s="76"/>
      <c r="E588" s="76"/>
      <c r="F588" s="76"/>
      <c r="G588" s="59"/>
      <c r="H588" s="59"/>
      <c r="I588" s="59"/>
      <c r="J588" s="59"/>
    </row>
    <row r="589" spans="2:10">
      <c r="B589" s="76"/>
      <c r="C589" s="76"/>
      <c r="D589" s="76"/>
      <c r="E589" s="76"/>
      <c r="F589" s="76"/>
      <c r="G589" s="59"/>
      <c r="H589" s="59"/>
      <c r="I589" s="59"/>
      <c r="J589" s="59"/>
    </row>
    <row r="590" spans="2:10">
      <c r="B590" s="76"/>
      <c r="C590" s="76"/>
      <c r="D590" s="76"/>
      <c r="E590" s="76"/>
      <c r="F590" s="76"/>
      <c r="G590" s="59"/>
      <c r="H590" s="59"/>
      <c r="I590" s="59"/>
      <c r="J590" s="59"/>
    </row>
    <row r="591" spans="2:10">
      <c r="B591" s="76"/>
      <c r="C591" s="76"/>
      <c r="D591" s="76"/>
      <c r="E591" s="76"/>
      <c r="F591" s="76"/>
      <c r="G591" s="59"/>
      <c r="H591" s="59"/>
      <c r="I591" s="59"/>
      <c r="J591" s="59"/>
    </row>
    <row r="592" spans="2:10">
      <c r="B592" s="76"/>
      <c r="C592" s="76"/>
      <c r="D592" s="76"/>
      <c r="E592" s="76"/>
      <c r="F592" s="76"/>
      <c r="G592" s="59"/>
      <c r="H592" s="59"/>
      <c r="I592" s="59"/>
      <c r="J592" s="59"/>
    </row>
    <row r="593" spans="2:10">
      <c r="B593" s="76"/>
      <c r="C593" s="76"/>
      <c r="D593" s="76"/>
      <c r="E593" s="76"/>
      <c r="F593" s="76"/>
      <c r="G593" s="59"/>
      <c r="H593" s="59"/>
      <c r="I593" s="59"/>
      <c r="J593" s="59"/>
    </row>
    <row r="594" spans="2:10">
      <c r="B594" s="76"/>
      <c r="C594" s="76"/>
      <c r="D594" s="76"/>
      <c r="E594" s="76"/>
      <c r="F594" s="76"/>
      <c r="G594" s="59"/>
      <c r="H594" s="59"/>
      <c r="I594" s="59"/>
      <c r="J594" s="59"/>
    </row>
    <row r="595" spans="2:10">
      <c r="B595" s="76"/>
      <c r="C595" s="76"/>
      <c r="D595" s="76"/>
      <c r="E595" s="76"/>
      <c r="F595" s="76"/>
      <c r="G595" s="59"/>
      <c r="H595" s="59"/>
      <c r="I595" s="59"/>
      <c r="J595" s="59"/>
    </row>
    <row r="596" spans="2:10">
      <c r="B596" s="76"/>
      <c r="C596" s="76"/>
      <c r="D596" s="76"/>
      <c r="E596" s="76"/>
      <c r="F596" s="76"/>
      <c r="G596" s="59"/>
      <c r="H596" s="59"/>
      <c r="I596" s="59"/>
      <c r="J596" s="59"/>
    </row>
    <row r="597" spans="2:10">
      <c r="B597" s="76"/>
      <c r="C597" s="76"/>
      <c r="D597" s="76"/>
      <c r="E597" s="76"/>
      <c r="F597" s="76"/>
      <c r="G597" s="59"/>
      <c r="H597" s="59"/>
      <c r="I597" s="59"/>
      <c r="J597" s="59"/>
    </row>
    <row r="598" spans="2:10">
      <c r="B598" s="76"/>
      <c r="C598" s="76"/>
      <c r="D598" s="76"/>
      <c r="E598" s="76"/>
      <c r="F598" s="76"/>
      <c r="G598" s="59"/>
      <c r="H598" s="59"/>
      <c r="I598" s="59"/>
      <c r="J598" s="59"/>
    </row>
    <row r="599" spans="2:10">
      <c r="B599" s="76"/>
      <c r="C599" s="76"/>
      <c r="D599" s="76"/>
      <c r="E599" s="76"/>
      <c r="F599" s="76"/>
      <c r="G599" s="59"/>
      <c r="H599" s="59"/>
      <c r="I599" s="59"/>
      <c r="J599" s="59"/>
    </row>
    <row r="600" spans="2:10">
      <c r="B600" s="76"/>
      <c r="C600" s="76"/>
      <c r="D600" s="76"/>
      <c r="E600" s="76"/>
      <c r="F600" s="76"/>
      <c r="G600" s="59"/>
      <c r="H600" s="59"/>
      <c r="I600" s="59"/>
      <c r="J600" s="59"/>
    </row>
    <row r="601" spans="2:10">
      <c r="B601" s="76"/>
      <c r="C601" s="76"/>
      <c r="D601" s="76"/>
      <c r="E601" s="76"/>
      <c r="F601" s="76"/>
      <c r="G601" s="59"/>
      <c r="H601" s="59"/>
      <c r="I601" s="59"/>
      <c r="J601" s="59"/>
    </row>
    <row r="602" spans="2:10">
      <c r="B602" s="76"/>
      <c r="C602" s="76"/>
      <c r="D602" s="76"/>
      <c r="E602" s="76"/>
      <c r="F602" s="76"/>
      <c r="G602" s="59"/>
      <c r="H602" s="59"/>
      <c r="I602" s="59"/>
      <c r="J602" s="59"/>
    </row>
    <row r="603" spans="2:10">
      <c r="B603" s="76"/>
      <c r="C603" s="76"/>
      <c r="D603" s="76"/>
      <c r="E603" s="76"/>
      <c r="F603" s="76"/>
      <c r="G603" s="59"/>
      <c r="H603" s="59"/>
      <c r="I603" s="59"/>
      <c r="J603" s="59"/>
    </row>
    <row r="604" spans="2:10">
      <c r="B604" s="76"/>
      <c r="C604" s="76"/>
      <c r="D604" s="76"/>
      <c r="E604" s="76"/>
      <c r="F604" s="76"/>
      <c r="G604" s="59"/>
      <c r="H604" s="59"/>
      <c r="I604" s="59"/>
      <c r="J604" s="59"/>
    </row>
    <row r="605" spans="2:10">
      <c r="B605" s="76"/>
      <c r="C605" s="76"/>
      <c r="D605" s="76"/>
      <c r="E605" s="76"/>
      <c r="F605" s="76"/>
      <c r="G605" s="59"/>
      <c r="H605" s="59"/>
      <c r="I605" s="59"/>
      <c r="J605" s="59"/>
    </row>
    <row r="606" spans="2:10">
      <c r="B606" s="76"/>
      <c r="C606" s="76"/>
      <c r="D606" s="76"/>
      <c r="E606" s="76"/>
      <c r="F606" s="76"/>
      <c r="G606" s="59"/>
      <c r="H606" s="59"/>
      <c r="I606" s="59"/>
      <c r="J606" s="59"/>
    </row>
    <row r="607" spans="2:10">
      <c r="B607" s="76"/>
      <c r="C607" s="76"/>
      <c r="D607" s="76"/>
      <c r="E607" s="76"/>
      <c r="F607" s="76"/>
      <c r="G607" s="59"/>
      <c r="H607" s="59"/>
      <c r="I607" s="59"/>
      <c r="J607" s="59"/>
    </row>
    <row r="608" spans="2:10">
      <c r="B608" s="76"/>
      <c r="C608" s="76"/>
      <c r="D608" s="76"/>
      <c r="E608" s="76"/>
      <c r="F608" s="76"/>
      <c r="G608" s="59"/>
      <c r="H608" s="59"/>
      <c r="I608" s="59"/>
      <c r="J608" s="59"/>
    </row>
    <row r="609" spans="2:10">
      <c r="B609" s="76"/>
      <c r="C609" s="76"/>
      <c r="D609" s="76"/>
      <c r="E609" s="76"/>
      <c r="F609" s="76"/>
      <c r="G609" s="59"/>
      <c r="H609" s="59"/>
      <c r="I609" s="59"/>
      <c r="J609" s="59"/>
    </row>
    <row r="610" spans="2:10">
      <c r="B610" s="76"/>
      <c r="C610" s="76"/>
      <c r="D610" s="76"/>
      <c r="E610" s="76"/>
      <c r="F610" s="76"/>
      <c r="G610" s="59"/>
      <c r="H610" s="59"/>
      <c r="I610" s="59"/>
      <c r="J610" s="59"/>
    </row>
    <row r="611" spans="2:10">
      <c r="B611" s="76"/>
      <c r="C611" s="76"/>
      <c r="D611" s="76"/>
      <c r="E611" s="76"/>
      <c r="F611" s="76"/>
      <c r="G611" s="59"/>
      <c r="H611" s="59"/>
      <c r="I611" s="59"/>
      <c r="J611" s="59"/>
    </row>
    <row r="612" spans="2:10">
      <c r="B612" s="76"/>
      <c r="C612" s="76"/>
      <c r="D612" s="76"/>
      <c r="E612" s="76"/>
      <c r="F612" s="76"/>
      <c r="G612" s="59"/>
      <c r="H612" s="59"/>
      <c r="I612" s="59"/>
      <c r="J612" s="59"/>
    </row>
    <row r="613" spans="2:10">
      <c r="B613" s="76"/>
      <c r="C613" s="76"/>
      <c r="D613" s="76"/>
      <c r="E613" s="76"/>
      <c r="F613" s="76"/>
      <c r="G613" s="59"/>
      <c r="H613" s="59"/>
      <c r="I613" s="59"/>
      <c r="J613" s="59"/>
    </row>
    <row r="614" spans="2:10">
      <c r="B614" s="76"/>
      <c r="C614" s="76"/>
      <c r="D614" s="76"/>
      <c r="E614" s="76"/>
      <c r="F614" s="76"/>
      <c r="G614" s="59"/>
      <c r="H614" s="59"/>
      <c r="I614" s="59"/>
      <c r="J614" s="59"/>
    </row>
    <row r="615" spans="2:10">
      <c r="B615" s="76"/>
      <c r="C615" s="76"/>
      <c r="D615" s="76"/>
      <c r="E615" s="76"/>
      <c r="F615" s="76"/>
      <c r="G615" s="59"/>
      <c r="H615" s="59"/>
      <c r="I615" s="59"/>
      <c r="J615" s="59"/>
    </row>
    <row r="616" spans="2:10">
      <c r="B616" s="76"/>
      <c r="C616" s="76"/>
      <c r="D616" s="76"/>
      <c r="E616" s="76"/>
      <c r="F616" s="76"/>
      <c r="G616" s="59"/>
      <c r="H616" s="59"/>
      <c r="I616" s="59"/>
      <c r="J616" s="59"/>
    </row>
    <row r="617" spans="2:10">
      <c r="B617" s="76"/>
      <c r="C617" s="76"/>
      <c r="D617" s="76"/>
      <c r="E617" s="76"/>
      <c r="F617" s="76"/>
      <c r="G617" s="59"/>
      <c r="H617" s="59"/>
      <c r="I617" s="59"/>
      <c r="J617" s="59"/>
    </row>
    <row r="618" spans="2:10">
      <c r="B618" s="76"/>
      <c r="C618" s="76"/>
      <c r="D618" s="76"/>
      <c r="E618" s="76"/>
      <c r="F618" s="76"/>
      <c r="G618" s="59"/>
      <c r="H618" s="59"/>
      <c r="I618" s="59"/>
      <c r="J618" s="59"/>
    </row>
    <row r="619" spans="2:10">
      <c r="B619" s="76"/>
      <c r="C619" s="76"/>
      <c r="D619" s="76"/>
      <c r="E619" s="76"/>
      <c r="F619" s="76"/>
      <c r="G619" s="59"/>
      <c r="H619" s="59"/>
      <c r="I619" s="59"/>
      <c r="J619" s="59"/>
    </row>
    <row r="620" spans="2:10">
      <c r="B620" s="76"/>
      <c r="C620" s="76"/>
      <c r="D620" s="76"/>
      <c r="E620" s="76"/>
      <c r="F620" s="76"/>
      <c r="G620" s="59"/>
      <c r="H620" s="59"/>
      <c r="I620" s="59"/>
      <c r="J620" s="59"/>
    </row>
    <row r="621" spans="2:10">
      <c r="B621" s="76"/>
      <c r="C621" s="76"/>
      <c r="D621" s="76"/>
      <c r="E621" s="76"/>
      <c r="F621" s="76"/>
      <c r="G621" s="59"/>
      <c r="H621" s="59"/>
      <c r="I621" s="59"/>
      <c r="J621" s="59"/>
    </row>
    <row r="622" spans="2:10">
      <c r="B622" s="76"/>
      <c r="C622" s="76"/>
      <c r="D622" s="76"/>
      <c r="E622" s="76"/>
      <c r="F622" s="76"/>
      <c r="G622" s="59"/>
      <c r="H622" s="59"/>
      <c r="I622" s="59"/>
      <c r="J622" s="59"/>
    </row>
    <row r="623" spans="2:10">
      <c r="B623" s="76"/>
      <c r="C623" s="76"/>
      <c r="D623" s="76"/>
      <c r="E623" s="76"/>
      <c r="F623" s="76"/>
      <c r="G623" s="59"/>
      <c r="H623" s="59"/>
      <c r="I623" s="59"/>
      <c r="J623" s="59"/>
    </row>
    <row r="624" spans="2:10">
      <c r="B624" s="76"/>
      <c r="C624" s="76"/>
      <c r="D624" s="76"/>
      <c r="E624" s="76"/>
      <c r="F624" s="76"/>
      <c r="G624" s="59"/>
      <c r="H624" s="59"/>
      <c r="I624" s="59"/>
      <c r="J624" s="59"/>
    </row>
    <row r="625" spans="2:10">
      <c r="B625" s="76"/>
      <c r="C625" s="76"/>
      <c r="D625" s="76"/>
      <c r="E625" s="76"/>
      <c r="F625" s="76"/>
      <c r="G625" s="59"/>
      <c r="H625" s="59"/>
      <c r="I625" s="59"/>
      <c r="J625" s="59"/>
    </row>
    <row r="626" spans="2:10">
      <c r="B626" s="76"/>
      <c r="C626" s="76"/>
      <c r="D626" s="76"/>
      <c r="E626" s="76"/>
      <c r="F626" s="76"/>
      <c r="G626" s="59"/>
      <c r="H626" s="59"/>
      <c r="I626" s="59"/>
      <c r="J626" s="59"/>
    </row>
    <row r="627" spans="2:10">
      <c r="B627" s="76"/>
      <c r="C627" s="76"/>
      <c r="D627" s="76"/>
      <c r="E627" s="76"/>
      <c r="F627" s="76"/>
      <c r="G627" s="59"/>
      <c r="H627" s="59"/>
      <c r="I627" s="59"/>
      <c r="J627" s="59"/>
    </row>
    <row r="628" spans="2:10">
      <c r="B628" s="76"/>
      <c r="C628" s="76"/>
      <c r="D628" s="76"/>
      <c r="E628" s="76"/>
      <c r="F628" s="76"/>
      <c r="G628" s="59"/>
      <c r="H628" s="59"/>
      <c r="I628" s="59"/>
      <c r="J628" s="59"/>
    </row>
    <row r="629" spans="2:10">
      <c r="B629" s="76"/>
      <c r="C629" s="76"/>
      <c r="D629" s="76"/>
      <c r="E629" s="76"/>
      <c r="F629" s="76"/>
      <c r="G629" s="59"/>
      <c r="H629" s="59"/>
      <c r="I629" s="59"/>
      <c r="J629" s="59"/>
    </row>
    <row r="630" spans="2:10">
      <c r="B630" s="76"/>
      <c r="C630" s="76"/>
      <c r="D630" s="76"/>
      <c r="E630" s="76"/>
      <c r="F630" s="76"/>
      <c r="G630" s="59"/>
      <c r="H630" s="59"/>
      <c r="I630" s="59"/>
      <c r="J630" s="59"/>
    </row>
    <row r="631" spans="2:10">
      <c r="B631" s="76"/>
      <c r="C631" s="76"/>
      <c r="D631" s="76"/>
      <c r="E631" s="76"/>
      <c r="F631" s="76"/>
      <c r="G631" s="59"/>
      <c r="H631" s="59"/>
      <c r="I631" s="59"/>
      <c r="J631" s="59"/>
    </row>
    <row r="632" spans="2:10">
      <c r="B632" s="76"/>
      <c r="C632" s="76"/>
      <c r="D632" s="76"/>
      <c r="E632" s="76"/>
      <c r="F632" s="76"/>
      <c r="G632" s="59"/>
      <c r="H632" s="59"/>
      <c r="I632" s="59"/>
      <c r="J632" s="59"/>
    </row>
    <row r="633" spans="2:10">
      <c r="B633" s="76"/>
      <c r="C633" s="76"/>
      <c r="D633" s="76"/>
      <c r="E633" s="76"/>
      <c r="F633" s="76"/>
      <c r="G633" s="59"/>
      <c r="H633" s="59"/>
      <c r="I633" s="59"/>
      <c r="J633" s="59"/>
    </row>
    <row r="634" spans="2:10">
      <c r="B634" s="76"/>
      <c r="C634" s="76"/>
      <c r="D634" s="76"/>
      <c r="E634" s="76"/>
      <c r="F634" s="76"/>
      <c r="G634" s="59"/>
      <c r="H634" s="59"/>
      <c r="I634" s="59"/>
      <c r="J634" s="59"/>
    </row>
    <row r="635" spans="2:10">
      <c r="B635" s="76"/>
      <c r="C635" s="76"/>
      <c r="D635" s="76"/>
      <c r="E635" s="76"/>
      <c r="F635" s="76"/>
      <c r="G635" s="59"/>
      <c r="H635" s="59"/>
      <c r="I635" s="59"/>
      <c r="J635" s="59"/>
    </row>
    <row r="636" spans="2:10">
      <c r="B636" s="76"/>
      <c r="C636" s="76"/>
      <c r="D636" s="76"/>
      <c r="E636" s="76"/>
      <c r="F636" s="76"/>
      <c r="G636" s="59"/>
      <c r="H636" s="59"/>
      <c r="I636" s="59"/>
      <c r="J636" s="59"/>
    </row>
    <row r="637" spans="2:10">
      <c r="B637" s="76"/>
      <c r="C637" s="76"/>
      <c r="D637" s="76"/>
      <c r="E637" s="76"/>
      <c r="F637" s="76"/>
      <c r="G637" s="59"/>
      <c r="H637" s="59"/>
      <c r="I637" s="59"/>
      <c r="J637" s="59"/>
    </row>
    <row r="638" spans="2:10">
      <c r="B638" s="76"/>
      <c r="C638" s="76"/>
      <c r="D638" s="76"/>
      <c r="E638" s="76"/>
      <c r="F638" s="76"/>
      <c r="G638" s="59"/>
      <c r="H638" s="59"/>
      <c r="I638" s="59"/>
      <c r="J638" s="59"/>
    </row>
    <row r="639" spans="2:10">
      <c r="B639" s="76"/>
      <c r="C639" s="76"/>
      <c r="D639" s="76"/>
      <c r="E639" s="76"/>
      <c r="F639" s="76"/>
      <c r="G639" s="59"/>
      <c r="H639" s="59"/>
      <c r="I639" s="59"/>
      <c r="J639" s="59"/>
    </row>
    <row r="640" spans="2:10">
      <c r="B640" s="76"/>
      <c r="C640" s="76"/>
      <c r="D640" s="76"/>
      <c r="E640" s="76"/>
      <c r="F640" s="76"/>
      <c r="G640" s="59"/>
      <c r="H640" s="59"/>
      <c r="I640" s="59"/>
      <c r="J640" s="59"/>
    </row>
    <row r="641" spans="2:10">
      <c r="B641" s="76"/>
      <c r="C641" s="76"/>
      <c r="D641" s="76"/>
      <c r="E641" s="76"/>
      <c r="F641" s="76"/>
      <c r="G641" s="59"/>
      <c r="H641" s="59"/>
      <c r="I641" s="59"/>
      <c r="J641" s="59"/>
    </row>
    <row r="642" spans="2:10">
      <c r="B642" s="76"/>
      <c r="C642" s="76"/>
      <c r="D642" s="76"/>
      <c r="E642" s="76"/>
      <c r="F642" s="76"/>
      <c r="G642" s="59"/>
      <c r="H642" s="59"/>
      <c r="I642" s="59"/>
      <c r="J642" s="59"/>
    </row>
    <row r="643" spans="2:10">
      <c r="B643" s="76"/>
      <c r="C643" s="76"/>
      <c r="D643" s="76"/>
      <c r="E643" s="76"/>
      <c r="F643" s="76"/>
      <c r="G643" s="59"/>
      <c r="H643" s="59"/>
      <c r="I643" s="59"/>
      <c r="J643" s="59"/>
    </row>
    <row r="644" spans="2:10">
      <c r="B644" s="76"/>
      <c r="C644" s="76"/>
      <c r="D644" s="76"/>
      <c r="E644" s="76"/>
      <c r="F644" s="76"/>
      <c r="G644" s="59"/>
      <c r="H644" s="59"/>
      <c r="I644" s="59"/>
      <c r="J644" s="59"/>
    </row>
    <row r="645" spans="2:10">
      <c r="B645" s="76"/>
      <c r="C645" s="76"/>
      <c r="D645" s="76"/>
      <c r="E645" s="76"/>
      <c r="F645" s="76"/>
      <c r="G645" s="59"/>
      <c r="H645" s="59"/>
      <c r="I645" s="59"/>
      <c r="J645" s="59"/>
    </row>
    <row r="646" spans="2:10">
      <c r="B646" s="76"/>
      <c r="C646" s="76"/>
      <c r="D646" s="76"/>
      <c r="E646" s="76"/>
      <c r="F646" s="76"/>
      <c r="G646" s="59"/>
      <c r="H646" s="59"/>
      <c r="I646" s="59"/>
      <c r="J646" s="59"/>
    </row>
    <row r="647" spans="2:10">
      <c r="B647" s="76"/>
      <c r="C647" s="76"/>
      <c r="D647" s="76"/>
      <c r="E647" s="76"/>
      <c r="F647" s="76"/>
      <c r="G647" s="59"/>
      <c r="H647" s="59"/>
      <c r="I647" s="59"/>
      <c r="J647" s="59"/>
    </row>
    <row r="648" spans="2:10">
      <c r="B648" s="76"/>
      <c r="C648" s="76"/>
      <c r="D648" s="76"/>
      <c r="E648" s="76"/>
      <c r="F648" s="76"/>
      <c r="G648" s="59"/>
      <c r="H648" s="59"/>
      <c r="I648" s="59"/>
      <c r="J648" s="59"/>
    </row>
    <row r="649" spans="2:10">
      <c r="B649" s="76"/>
      <c r="C649" s="76"/>
      <c r="D649" s="76"/>
      <c r="E649" s="76"/>
      <c r="F649" s="76"/>
      <c r="G649" s="59"/>
      <c r="H649" s="59"/>
      <c r="I649" s="59"/>
      <c r="J649" s="59"/>
    </row>
    <row r="650" spans="2:10">
      <c r="B650" s="76"/>
      <c r="C650" s="76"/>
      <c r="D650" s="76"/>
      <c r="E650" s="76"/>
      <c r="F650" s="76"/>
      <c r="G650" s="59"/>
      <c r="H650" s="59"/>
      <c r="I650" s="59"/>
      <c r="J650" s="59"/>
    </row>
    <row r="651" spans="2:10">
      <c r="B651" s="76"/>
      <c r="C651" s="76"/>
      <c r="D651" s="76"/>
      <c r="E651" s="76"/>
      <c r="F651" s="76"/>
      <c r="G651" s="59"/>
      <c r="H651" s="59"/>
      <c r="I651" s="59"/>
      <c r="J651" s="59"/>
    </row>
    <row r="652" spans="2:10">
      <c r="B652" s="76"/>
      <c r="C652" s="76"/>
      <c r="D652" s="76"/>
      <c r="E652" s="76"/>
      <c r="F652" s="76"/>
      <c r="G652" s="59"/>
      <c r="H652" s="59"/>
      <c r="I652" s="59"/>
      <c r="J652" s="59"/>
    </row>
    <row r="653" spans="2:10">
      <c r="B653" s="76"/>
      <c r="C653" s="76"/>
      <c r="D653" s="76"/>
      <c r="E653" s="76"/>
      <c r="F653" s="76"/>
      <c r="G653" s="59"/>
      <c r="H653" s="59"/>
      <c r="I653" s="59"/>
      <c r="J653" s="59"/>
    </row>
    <row r="654" spans="2:10">
      <c r="B654" s="76"/>
      <c r="C654" s="76"/>
      <c r="D654" s="76"/>
      <c r="E654" s="76"/>
      <c r="F654" s="76"/>
      <c r="G654" s="59"/>
      <c r="H654" s="59"/>
      <c r="I654" s="59"/>
      <c r="J654" s="59"/>
    </row>
    <row r="655" spans="2:10">
      <c r="B655" s="76"/>
      <c r="C655" s="76"/>
      <c r="D655" s="76"/>
      <c r="E655" s="76"/>
      <c r="F655" s="76"/>
      <c r="G655" s="59"/>
      <c r="H655" s="59"/>
      <c r="I655" s="59"/>
      <c r="J655" s="59"/>
    </row>
    <row r="656" spans="2:10">
      <c r="B656" s="76"/>
      <c r="C656" s="76"/>
      <c r="D656" s="76"/>
      <c r="E656" s="76"/>
      <c r="F656" s="76"/>
      <c r="G656" s="59"/>
      <c r="H656" s="59"/>
      <c r="I656" s="59"/>
      <c r="J656" s="59"/>
    </row>
    <row r="657" spans="2:10">
      <c r="B657" s="76"/>
      <c r="C657" s="76"/>
      <c r="D657" s="76"/>
      <c r="E657" s="76"/>
      <c r="F657" s="76"/>
      <c r="G657" s="59"/>
      <c r="H657" s="59"/>
      <c r="I657" s="59"/>
      <c r="J657" s="59"/>
    </row>
    <row r="658" spans="2:10">
      <c r="B658" s="76"/>
      <c r="C658" s="76"/>
      <c r="D658" s="76"/>
      <c r="E658" s="76"/>
      <c r="F658" s="76"/>
      <c r="G658" s="59"/>
      <c r="H658" s="59"/>
      <c r="I658" s="59"/>
      <c r="J658" s="59"/>
    </row>
    <row r="659" spans="2:10">
      <c r="B659" s="76"/>
      <c r="C659" s="76"/>
      <c r="D659" s="76"/>
      <c r="E659" s="76"/>
      <c r="F659" s="76"/>
      <c r="G659" s="59"/>
      <c r="H659" s="59"/>
      <c r="I659" s="59"/>
      <c r="J659" s="59"/>
    </row>
    <row r="660" spans="2:10">
      <c r="B660" s="76"/>
      <c r="C660" s="76"/>
      <c r="D660" s="76"/>
      <c r="E660" s="76"/>
      <c r="F660" s="76"/>
      <c r="G660" s="59"/>
      <c r="H660" s="59"/>
      <c r="I660" s="59"/>
      <c r="J660" s="59"/>
    </row>
    <row r="661" spans="2:10">
      <c r="B661" s="76"/>
      <c r="C661" s="76"/>
      <c r="D661" s="76"/>
      <c r="E661" s="76"/>
      <c r="F661" s="76"/>
      <c r="G661" s="59"/>
      <c r="H661" s="59"/>
      <c r="I661" s="59"/>
      <c r="J661" s="59"/>
    </row>
    <row r="662" spans="2:10">
      <c r="B662" s="76"/>
      <c r="C662" s="76"/>
      <c r="D662" s="76"/>
      <c r="E662" s="76"/>
      <c r="F662" s="76"/>
      <c r="G662" s="59"/>
      <c r="H662" s="59"/>
      <c r="I662" s="59"/>
      <c r="J662" s="59"/>
    </row>
    <row r="663" spans="2:10">
      <c r="B663" s="76"/>
      <c r="C663" s="76"/>
      <c r="D663" s="76"/>
      <c r="E663" s="76"/>
      <c r="F663" s="76"/>
      <c r="G663" s="59"/>
      <c r="H663" s="59"/>
      <c r="I663" s="59"/>
      <c r="J663" s="59"/>
    </row>
    <row r="664" spans="2:10">
      <c r="B664" s="76"/>
      <c r="C664" s="76"/>
      <c r="D664" s="76"/>
      <c r="E664" s="76"/>
      <c r="F664" s="76"/>
      <c r="G664" s="59"/>
      <c r="H664" s="59"/>
      <c r="I664" s="59"/>
      <c r="J664" s="59"/>
    </row>
    <row r="665" spans="2:10">
      <c r="B665" s="76"/>
      <c r="C665" s="76"/>
      <c r="D665" s="76"/>
      <c r="E665" s="76"/>
      <c r="F665" s="76"/>
      <c r="G665" s="59"/>
      <c r="H665" s="59"/>
      <c r="I665" s="59"/>
      <c r="J665" s="59"/>
    </row>
    <row r="666" spans="2:10">
      <c r="B666" s="76"/>
      <c r="C666" s="76"/>
      <c r="D666" s="76"/>
      <c r="E666" s="76"/>
      <c r="F666" s="76"/>
      <c r="G666" s="59"/>
      <c r="H666" s="59"/>
      <c r="I666" s="59"/>
      <c r="J666" s="59"/>
    </row>
    <row r="667" spans="2:10">
      <c r="B667" s="76"/>
      <c r="C667" s="76"/>
      <c r="D667" s="76"/>
      <c r="E667" s="76"/>
      <c r="F667" s="76"/>
      <c r="G667" s="59"/>
      <c r="H667" s="59"/>
      <c r="I667" s="59"/>
      <c r="J667" s="59"/>
    </row>
    <row r="668" spans="2:10">
      <c r="B668" s="76"/>
      <c r="C668" s="76"/>
      <c r="D668" s="76"/>
      <c r="E668" s="76"/>
      <c r="F668" s="76"/>
      <c r="G668" s="59"/>
      <c r="H668" s="59"/>
      <c r="I668" s="59"/>
      <c r="J668" s="59"/>
    </row>
    <row r="669" spans="2:10">
      <c r="B669" s="76"/>
      <c r="C669" s="76"/>
      <c r="D669" s="76"/>
      <c r="E669" s="76"/>
      <c r="F669" s="76"/>
      <c r="G669" s="59"/>
      <c r="H669" s="59"/>
      <c r="I669" s="59"/>
      <c r="J669" s="59"/>
    </row>
    <row r="670" spans="2:10">
      <c r="B670" s="76"/>
      <c r="C670" s="76"/>
      <c r="D670" s="76"/>
      <c r="E670" s="76"/>
      <c r="F670" s="76"/>
      <c r="G670" s="59"/>
      <c r="H670" s="59"/>
      <c r="I670" s="59"/>
      <c r="J670" s="59"/>
    </row>
    <row r="671" spans="2:10">
      <c r="B671" s="76"/>
      <c r="C671" s="76"/>
      <c r="D671" s="76"/>
      <c r="E671" s="76"/>
      <c r="F671" s="76"/>
      <c r="G671" s="59"/>
      <c r="H671" s="59"/>
      <c r="I671" s="59"/>
      <c r="J671" s="59"/>
    </row>
    <row r="672" spans="2:10">
      <c r="B672" s="76"/>
      <c r="C672" s="76"/>
      <c r="D672" s="76"/>
      <c r="E672" s="76"/>
      <c r="F672" s="76"/>
      <c r="G672" s="59"/>
      <c r="H672" s="59"/>
      <c r="I672" s="59"/>
      <c r="J672" s="59"/>
    </row>
    <row r="673" spans="2:10">
      <c r="B673" s="76"/>
      <c r="C673" s="76"/>
      <c r="D673" s="76"/>
      <c r="E673" s="76"/>
      <c r="F673" s="76"/>
      <c r="G673" s="59"/>
      <c r="H673" s="59"/>
      <c r="I673" s="59"/>
      <c r="J673" s="59"/>
    </row>
    <row r="674" spans="2:10">
      <c r="B674" s="76"/>
      <c r="C674" s="76"/>
      <c r="D674" s="76"/>
      <c r="E674" s="76"/>
      <c r="F674" s="76"/>
      <c r="G674" s="59"/>
      <c r="H674" s="59"/>
      <c r="I674" s="59"/>
      <c r="J674" s="59"/>
    </row>
    <row r="675" spans="2:10">
      <c r="B675" s="76"/>
      <c r="C675" s="76"/>
      <c r="D675" s="76"/>
      <c r="E675" s="76"/>
      <c r="F675" s="76"/>
      <c r="G675" s="59"/>
      <c r="H675" s="59"/>
      <c r="I675" s="59"/>
      <c r="J675" s="59"/>
    </row>
    <row r="676" spans="2:10">
      <c r="B676" s="76"/>
      <c r="C676" s="76"/>
      <c r="D676" s="76"/>
      <c r="E676" s="76"/>
      <c r="F676" s="76"/>
      <c r="G676" s="59"/>
      <c r="H676" s="59"/>
      <c r="I676" s="59"/>
      <c r="J676" s="59"/>
    </row>
    <row r="677" spans="2:10">
      <c r="B677" s="76"/>
      <c r="C677" s="76"/>
      <c r="D677" s="76"/>
      <c r="E677" s="76"/>
      <c r="F677" s="76"/>
      <c r="G677" s="59"/>
      <c r="H677" s="59"/>
      <c r="I677" s="59"/>
      <c r="J677" s="59"/>
    </row>
    <row r="678" spans="2:10">
      <c r="B678" s="76"/>
      <c r="C678" s="76"/>
      <c r="D678" s="76"/>
      <c r="E678" s="76"/>
      <c r="F678" s="76"/>
      <c r="G678" s="59"/>
      <c r="H678" s="59"/>
      <c r="I678" s="59"/>
      <c r="J678" s="59"/>
    </row>
    <row r="679" spans="2:10">
      <c r="B679" s="76"/>
      <c r="C679" s="76"/>
      <c r="D679" s="76"/>
      <c r="E679" s="76"/>
      <c r="F679" s="76"/>
      <c r="G679" s="59"/>
      <c r="H679" s="59"/>
      <c r="I679" s="59"/>
      <c r="J679" s="59"/>
    </row>
    <row r="680" spans="2:10">
      <c r="B680" s="76"/>
      <c r="C680" s="76"/>
      <c r="D680" s="76"/>
      <c r="E680" s="76"/>
      <c r="F680" s="76"/>
      <c r="G680" s="59"/>
      <c r="H680" s="59"/>
      <c r="I680" s="59"/>
      <c r="J680" s="59"/>
    </row>
    <row r="681" spans="2:10">
      <c r="B681" s="76"/>
      <c r="C681" s="76"/>
      <c r="D681" s="76"/>
      <c r="E681" s="76"/>
      <c r="F681" s="76"/>
      <c r="G681" s="59"/>
      <c r="H681" s="59"/>
      <c r="I681" s="59"/>
      <c r="J681" s="59"/>
    </row>
    <row r="682" spans="2:10">
      <c r="B682" s="76"/>
      <c r="C682" s="76"/>
      <c r="D682" s="76"/>
      <c r="E682" s="76"/>
      <c r="F682" s="76"/>
      <c r="G682" s="59"/>
      <c r="H682" s="59"/>
      <c r="I682" s="59"/>
      <c r="J682" s="59"/>
    </row>
    <row r="683" spans="2:10">
      <c r="B683" s="76"/>
      <c r="C683" s="76"/>
      <c r="D683" s="76"/>
      <c r="E683" s="76"/>
      <c r="F683" s="76"/>
      <c r="G683" s="59"/>
      <c r="H683" s="59"/>
      <c r="I683" s="59"/>
      <c r="J683" s="59"/>
    </row>
    <row r="684" spans="2:10">
      <c r="B684" s="76"/>
      <c r="C684" s="76"/>
      <c r="D684" s="76"/>
      <c r="E684" s="76"/>
      <c r="F684" s="76"/>
      <c r="G684" s="59"/>
      <c r="H684" s="59"/>
      <c r="I684" s="59"/>
      <c r="J684" s="59"/>
    </row>
    <row r="685" spans="2:10">
      <c r="B685" s="76"/>
      <c r="C685" s="76"/>
      <c r="D685" s="76"/>
      <c r="E685" s="76"/>
      <c r="F685" s="76"/>
      <c r="G685" s="59"/>
      <c r="H685" s="59"/>
      <c r="I685" s="59"/>
      <c r="J685" s="59"/>
    </row>
    <row r="686" spans="2:10">
      <c r="B686" s="76"/>
      <c r="C686" s="76"/>
      <c r="D686" s="76"/>
      <c r="E686" s="76"/>
      <c r="F686" s="76"/>
      <c r="G686" s="59"/>
      <c r="H686" s="59"/>
      <c r="I686" s="59"/>
      <c r="J686" s="59"/>
    </row>
    <row r="687" spans="2:10">
      <c r="B687" s="76"/>
      <c r="C687" s="76"/>
      <c r="D687" s="76"/>
      <c r="E687" s="76"/>
      <c r="F687" s="76"/>
      <c r="G687" s="59"/>
      <c r="H687" s="59"/>
      <c r="I687" s="59"/>
      <c r="J687" s="59"/>
    </row>
    <row r="688" spans="2:10">
      <c r="B688" s="76"/>
      <c r="C688" s="76"/>
      <c r="D688" s="76"/>
      <c r="E688" s="76"/>
      <c r="F688" s="76"/>
      <c r="G688" s="59"/>
      <c r="H688" s="59"/>
      <c r="I688" s="59"/>
      <c r="J688" s="59"/>
    </row>
    <row r="689" spans="2:10">
      <c r="B689" s="76"/>
      <c r="C689" s="76"/>
      <c r="D689" s="76"/>
      <c r="E689" s="76"/>
      <c r="F689" s="76"/>
      <c r="G689" s="59"/>
      <c r="H689" s="59"/>
      <c r="I689" s="59"/>
      <c r="J689" s="59"/>
    </row>
    <row r="690" spans="2:10">
      <c r="B690" s="76"/>
      <c r="C690" s="76"/>
      <c r="D690" s="76"/>
      <c r="E690" s="76"/>
      <c r="F690" s="76"/>
      <c r="G690" s="59"/>
      <c r="H690" s="59"/>
      <c r="I690" s="59"/>
      <c r="J690" s="59"/>
    </row>
    <row r="691" spans="2:10">
      <c r="B691" s="76"/>
      <c r="C691" s="76"/>
      <c r="D691" s="76"/>
      <c r="E691" s="76"/>
      <c r="F691" s="76"/>
      <c r="G691" s="59"/>
      <c r="H691" s="59"/>
      <c r="I691" s="59"/>
      <c r="J691" s="59"/>
    </row>
    <row r="692" spans="2:10">
      <c r="B692" s="76"/>
      <c r="C692" s="76"/>
      <c r="D692" s="76"/>
      <c r="E692" s="76"/>
      <c r="F692" s="76"/>
      <c r="G692" s="59"/>
      <c r="H692" s="59"/>
      <c r="I692" s="59"/>
      <c r="J692" s="59"/>
    </row>
    <row r="693" spans="2:10">
      <c r="B693" s="76"/>
      <c r="C693" s="76"/>
      <c r="D693" s="76"/>
      <c r="E693" s="76"/>
      <c r="F693" s="76"/>
      <c r="G693" s="59"/>
      <c r="H693" s="59"/>
      <c r="I693" s="59"/>
      <c r="J693" s="59"/>
    </row>
    <row r="694" spans="2:10">
      <c r="B694" s="76"/>
      <c r="C694" s="76"/>
      <c r="D694" s="76"/>
      <c r="E694" s="76"/>
      <c r="F694" s="76"/>
      <c r="G694" s="59"/>
      <c r="H694" s="59"/>
      <c r="I694" s="59"/>
      <c r="J694" s="59"/>
    </row>
    <row r="695" spans="2:10">
      <c r="B695" s="76"/>
      <c r="C695" s="76"/>
      <c r="D695" s="76"/>
      <c r="E695" s="76"/>
      <c r="F695" s="76"/>
      <c r="G695" s="59"/>
      <c r="H695" s="59"/>
      <c r="I695" s="59"/>
      <c r="J695" s="59"/>
    </row>
    <row r="696" spans="2:10">
      <c r="B696" s="76"/>
      <c r="C696" s="76"/>
      <c r="D696" s="76"/>
      <c r="E696" s="76"/>
      <c r="F696" s="76"/>
      <c r="G696" s="59"/>
      <c r="H696" s="59"/>
      <c r="I696" s="59"/>
      <c r="J696" s="59"/>
    </row>
    <row r="697" spans="2:10">
      <c r="B697" s="76"/>
      <c r="C697" s="76"/>
      <c r="D697" s="76"/>
      <c r="E697" s="76"/>
      <c r="F697" s="76"/>
      <c r="G697" s="59"/>
      <c r="H697" s="59"/>
      <c r="I697" s="59"/>
      <c r="J697" s="59"/>
    </row>
    <row r="698" spans="2:10">
      <c r="B698" s="76"/>
      <c r="C698" s="76"/>
      <c r="D698" s="76"/>
      <c r="E698" s="76"/>
      <c r="F698" s="76"/>
      <c r="G698" s="59"/>
      <c r="H698" s="59"/>
      <c r="I698" s="59"/>
      <c r="J698" s="59"/>
    </row>
    <row r="699" spans="2:10">
      <c r="B699" s="76"/>
      <c r="C699" s="76"/>
      <c r="D699" s="76"/>
      <c r="E699" s="76"/>
      <c r="F699" s="76"/>
      <c r="G699" s="59"/>
      <c r="H699" s="59"/>
      <c r="I699" s="59"/>
      <c r="J699" s="59"/>
    </row>
    <row r="700" spans="2:10">
      <c r="B700" s="76"/>
      <c r="C700" s="76"/>
      <c r="D700" s="76"/>
      <c r="E700" s="76"/>
      <c r="F700" s="76"/>
      <c r="G700" s="59"/>
      <c r="H700" s="59"/>
      <c r="I700" s="59"/>
      <c r="J700" s="59"/>
    </row>
    <row r="701" spans="2:10">
      <c r="B701" s="76"/>
      <c r="C701" s="76"/>
      <c r="D701" s="76"/>
      <c r="E701" s="76"/>
      <c r="F701" s="76"/>
      <c r="G701" s="59"/>
      <c r="H701" s="59"/>
      <c r="I701" s="59"/>
      <c r="J701" s="59"/>
    </row>
    <row r="702" spans="2:10">
      <c r="B702" s="76"/>
      <c r="C702" s="76"/>
      <c r="D702" s="76"/>
      <c r="E702" s="76"/>
      <c r="F702" s="76"/>
      <c r="G702" s="59"/>
      <c r="H702" s="59"/>
      <c r="I702" s="59"/>
      <c r="J702" s="59"/>
    </row>
    <row r="703" spans="2:10">
      <c r="B703" s="76"/>
      <c r="C703" s="76"/>
      <c r="D703" s="76"/>
      <c r="E703" s="76"/>
      <c r="F703" s="76"/>
      <c r="G703" s="59"/>
      <c r="H703" s="59"/>
      <c r="I703" s="59"/>
      <c r="J703" s="59"/>
    </row>
    <row r="704" spans="2:10">
      <c r="B704" s="76"/>
      <c r="C704" s="76"/>
      <c r="D704" s="76"/>
      <c r="E704" s="76"/>
      <c r="F704" s="76"/>
      <c r="G704" s="59"/>
      <c r="H704" s="59"/>
      <c r="I704" s="59"/>
      <c r="J704" s="59"/>
    </row>
    <row r="705" spans="2:10">
      <c r="B705" s="76"/>
      <c r="C705" s="76"/>
      <c r="D705" s="76"/>
      <c r="E705" s="76"/>
      <c r="F705" s="76"/>
      <c r="G705" s="59"/>
      <c r="H705" s="59"/>
      <c r="I705" s="59"/>
      <c r="J705" s="59"/>
    </row>
    <row r="706" spans="2:10">
      <c r="B706" s="76"/>
      <c r="C706" s="76"/>
      <c r="D706" s="76"/>
      <c r="E706" s="76"/>
      <c r="F706" s="76"/>
      <c r="G706" s="59"/>
      <c r="H706" s="59"/>
      <c r="I706" s="59"/>
      <c r="J706" s="59"/>
    </row>
    <row r="707" spans="2:10">
      <c r="B707" s="76"/>
      <c r="C707" s="76"/>
      <c r="D707" s="76"/>
      <c r="E707" s="76"/>
      <c r="F707" s="76"/>
      <c r="G707" s="59"/>
      <c r="H707" s="59"/>
      <c r="I707" s="59"/>
      <c r="J707" s="59"/>
    </row>
    <row r="708" spans="2:10">
      <c r="B708" s="76"/>
      <c r="C708" s="76"/>
      <c r="D708" s="76"/>
      <c r="E708" s="76"/>
      <c r="F708" s="76"/>
      <c r="G708" s="59"/>
      <c r="H708" s="59"/>
      <c r="I708" s="59"/>
      <c r="J708" s="59"/>
    </row>
    <row r="709" spans="2:10">
      <c r="B709" s="76"/>
      <c r="C709" s="76"/>
      <c r="D709" s="76"/>
      <c r="E709" s="76"/>
      <c r="F709" s="76"/>
      <c r="G709" s="59"/>
      <c r="H709" s="59"/>
      <c r="I709" s="59"/>
      <c r="J709" s="59"/>
    </row>
    <row r="710" spans="2:10">
      <c r="B710" s="76"/>
      <c r="C710" s="76"/>
      <c r="D710" s="76"/>
      <c r="E710" s="76"/>
      <c r="F710" s="76"/>
      <c r="G710" s="59"/>
      <c r="H710" s="59"/>
      <c r="I710" s="59"/>
      <c r="J710" s="59"/>
    </row>
    <row r="711" spans="2:10">
      <c r="B711" s="76"/>
      <c r="C711" s="76"/>
      <c r="D711" s="76"/>
      <c r="E711" s="76"/>
      <c r="F711" s="76"/>
      <c r="G711" s="59"/>
      <c r="H711" s="59"/>
      <c r="I711" s="59"/>
      <c r="J711" s="59"/>
    </row>
    <row r="712" spans="2:10">
      <c r="B712" s="76"/>
      <c r="C712" s="76"/>
      <c r="D712" s="76"/>
      <c r="E712" s="76"/>
      <c r="F712" s="76"/>
      <c r="G712" s="59"/>
      <c r="H712" s="59"/>
      <c r="I712" s="59"/>
      <c r="J712" s="59"/>
    </row>
    <row r="713" spans="2:10">
      <c r="B713" s="76"/>
      <c r="C713" s="76"/>
      <c r="D713" s="76"/>
      <c r="E713" s="76"/>
      <c r="F713" s="76"/>
      <c r="G713" s="59"/>
      <c r="H713" s="59"/>
      <c r="I713" s="59"/>
      <c r="J713" s="59"/>
    </row>
    <row r="714" spans="2:10">
      <c r="B714" s="76"/>
      <c r="C714" s="76"/>
      <c r="D714" s="76"/>
      <c r="E714" s="76"/>
      <c r="F714" s="76"/>
      <c r="G714" s="59"/>
      <c r="H714" s="59"/>
      <c r="I714" s="59"/>
      <c r="J714" s="59"/>
    </row>
    <row r="715" spans="2:10">
      <c r="B715" s="76"/>
      <c r="C715" s="76"/>
      <c r="D715" s="76"/>
      <c r="E715" s="76"/>
      <c r="F715" s="76"/>
      <c r="G715" s="59"/>
      <c r="H715" s="59"/>
      <c r="I715" s="59"/>
      <c r="J715" s="59"/>
    </row>
    <row r="716" spans="2:10">
      <c r="B716" s="76"/>
      <c r="C716" s="76"/>
      <c r="D716" s="76"/>
      <c r="E716" s="76"/>
      <c r="F716" s="76"/>
      <c r="G716" s="59"/>
      <c r="H716" s="59"/>
      <c r="I716" s="59"/>
      <c r="J716" s="59"/>
    </row>
    <row r="717" spans="2:10">
      <c r="B717" s="76"/>
      <c r="C717" s="76"/>
      <c r="D717" s="76"/>
      <c r="E717" s="76"/>
      <c r="F717" s="76"/>
      <c r="G717" s="59"/>
      <c r="H717" s="59"/>
      <c r="I717" s="59"/>
      <c r="J717" s="59"/>
    </row>
    <row r="718" spans="2:10">
      <c r="B718" s="76"/>
      <c r="C718" s="76"/>
      <c r="D718" s="76"/>
      <c r="E718" s="76"/>
      <c r="F718" s="76"/>
      <c r="G718" s="59"/>
      <c r="H718" s="59"/>
      <c r="I718" s="59"/>
      <c r="J718" s="59"/>
    </row>
    <row r="719" spans="2:10">
      <c r="B719" s="76"/>
      <c r="C719" s="76"/>
      <c r="D719" s="76"/>
      <c r="E719" s="76"/>
      <c r="F719" s="76"/>
      <c r="G719" s="59"/>
      <c r="H719" s="59"/>
      <c r="I719" s="59"/>
      <c r="J719" s="59"/>
    </row>
    <row r="720" spans="2:10">
      <c r="B720" s="76"/>
      <c r="C720" s="76"/>
      <c r="D720" s="76"/>
      <c r="E720" s="76"/>
      <c r="F720" s="76"/>
      <c r="G720" s="59"/>
      <c r="H720" s="59"/>
      <c r="I720" s="59"/>
      <c r="J720" s="59"/>
    </row>
    <row r="721" spans="2:10">
      <c r="B721" s="76"/>
      <c r="C721" s="76"/>
      <c r="D721" s="76"/>
      <c r="E721" s="76"/>
      <c r="F721" s="76"/>
      <c r="G721" s="59"/>
      <c r="H721" s="59"/>
      <c r="I721" s="59"/>
      <c r="J721" s="59"/>
    </row>
    <row r="722" spans="2:10">
      <c r="B722" s="76"/>
      <c r="C722" s="76"/>
      <c r="D722" s="76"/>
      <c r="E722" s="76"/>
      <c r="F722" s="76"/>
      <c r="G722" s="59"/>
      <c r="H722" s="59"/>
      <c r="I722" s="59"/>
      <c r="J722" s="59"/>
    </row>
    <row r="723" spans="2:10">
      <c r="B723" s="76"/>
      <c r="C723" s="76"/>
      <c r="D723" s="76"/>
      <c r="E723" s="76"/>
      <c r="F723" s="76"/>
      <c r="G723" s="59"/>
      <c r="H723" s="59"/>
      <c r="I723" s="59"/>
      <c r="J723" s="59"/>
    </row>
    <row r="724" spans="2:10">
      <c r="B724" s="76"/>
      <c r="C724" s="76"/>
      <c r="D724" s="76"/>
      <c r="E724" s="76"/>
      <c r="F724" s="76"/>
      <c r="G724" s="59"/>
      <c r="H724" s="59"/>
      <c r="I724" s="59"/>
      <c r="J724" s="59"/>
    </row>
    <row r="725" spans="2:10">
      <c r="B725" s="76"/>
      <c r="C725" s="76"/>
      <c r="D725" s="76"/>
      <c r="E725" s="76"/>
      <c r="F725" s="76"/>
      <c r="G725" s="59"/>
      <c r="H725" s="59"/>
      <c r="I725" s="59"/>
      <c r="J725" s="59"/>
    </row>
    <row r="726" spans="2:10">
      <c r="B726" s="76"/>
      <c r="C726" s="76"/>
      <c r="D726" s="76"/>
      <c r="E726" s="76"/>
      <c r="F726" s="76"/>
      <c r="G726" s="59"/>
      <c r="H726" s="59"/>
      <c r="I726" s="59"/>
      <c r="J726" s="59"/>
    </row>
    <row r="727" spans="2:10">
      <c r="B727" s="76"/>
      <c r="C727" s="76"/>
      <c r="D727" s="76"/>
      <c r="E727" s="76"/>
      <c r="F727" s="76"/>
      <c r="G727" s="59"/>
      <c r="H727" s="59"/>
      <c r="I727" s="59"/>
      <c r="J727" s="59"/>
    </row>
    <row r="728" spans="2:10">
      <c r="B728" s="76"/>
      <c r="C728" s="76"/>
      <c r="D728" s="76"/>
      <c r="E728" s="76"/>
      <c r="F728" s="76"/>
      <c r="G728" s="59"/>
      <c r="H728" s="59"/>
      <c r="I728" s="59"/>
      <c r="J728" s="59"/>
    </row>
    <row r="729" spans="2:10">
      <c r="B729" s="76"/>
      <c r="C729" s="76"/>
      <c r="D729" s="76"/>
      <c r="E729" s="76"/>
      <c r="F729" s="76"/>
      <c r="G729" s="59"/>
      <c r="H729" s="59"/>
      <c r="I729" s="59"/>
      <c r="J729" s="59"/>
    </row>
    <row r="730" spans="2:10">
      <c r="B730" s="76"/>
      <c r="C730" s="76"/>
      <c r="D730" s="76"/>
      <c r="E730" s="76"/>
      <c r="F730" s="76"/>
      <c r="G730" s="59"/>
      <c r="H730" s="59"/>
      <c r="I730" s="59"/>
      <c r="J730" s="59"/>
    </row>
    <row r="731" spans="2:10">
      <c r="B731" s="76"/>
      <c r="C731" s="76"/>
      <c r="D731" s="76"/>
      <c r="E731" s="76"/>
      <c r="F731" s="76"/>
      <c r="G731" s="59"/>
      <c r="H731" s="59"/>
      <c r="I731" s="59"/>
      <c r="J731" s="59"/>
    </row>
    <row r="732" spans="2:10">
      <c r="B732" s="76"/>
      <c r="C732" s="76"/>
      <c r="D732" s="76"/>
      <c r="E732" s="76"/>
      <c r="F732" s="76"/>
      <c r="G732" s="59"/>
      <c r="H732" s="59"/>
      <c r="I732" s="59"/>
      <c r="J732" s="59"/>
    </row>
    <row r="733" spans="2:10">
      <c r="B733" s="76"/>
      <c r="C733" s="76"/>
      <c r="D733" s="76"/>
      <c r="E733" s="76"/>
      <c r="F733" s="76"/>
      <c r="G733" s="59"/>
      <c r="H733" s="59"/>
      <c r="I733" s="59"/>
      <c r="J733" s="59"/>
    </row>
    <row r="734" spans="2:10">
      <c r="B734" s="76"/>
      <c r="C734" s="76"/>
      <c r="D734" s="76"/>
      <c r="E734" s="76"/>
      <c r="F734" s="76"/>
      <c r="G734" s="59"/>
      <c r="H734" s="59"/>
      <c r="I734" s="59"/>
      <c r="J734" s="59"/>
    </row>
    <row r="735" spans="2:10">
      <c r="B735" s="76"/>
      <c r="C735" s="76"/>
      <c r="D735" s="76"/>
      <c r="E735" s="76"/>
      <c r="F735" s="76"/>
      <c r="G735" s="59"/>
      <c r="H735" s="59"/>
      <c r="I735" s="59"/>
      <c r="J735" s="59"/>
    </row>
    <row r="736" spans="2:10">
      <c r="B736" s="76"/>
      <c r="C736" s="76"/>
      <c r="D736" s="76"/>
      <c r="E736" s="76"/>
      <c r="F736" s="76"/>
      <c r="G736" s="59"/>
      <c r="H736" s="59"/>
      <c r="I736" s="59"/>
      <c r="J736" s="59"/>
    </row>
    <row r="737" spans="2:10">
      <c r="B737" s="76"/>
      <c r="C737" s="76"/>
      <c r="D737" s="76"/>
      <c r="E737" s="76"/>
      <c r="F737" s="76"/>
      <c r="G737" s="59"/>
      <c r="H737" s="59"/>
      <c r="I737" s="59"/>
      <c r="J737" s="59"/>
    </row>
    <row r="738" spans="2:10">
      <c r="B738" s="76"/>
      <c r="C738" s="76"/>
      <c r="D738" s="76"/>
      <c r="E738" s="76"/>
      <c r="F738" s="76"/>
      <c r="G738" s="59"/>
      <c r="H738" s="59"/>
      <c r="I738" s="59"/>
      <c r="J738" s="59"/>
    </row>
    <row r="739" spans="2:10">
      <c r="B739" s="76"/>
      <c r="C739" s="76"/>
      <c r="D739" s="76"/>
      <c r="E739" s="76"/>
      <c r="F739" s="76"/>
      <c r="G739" s="59"/>
      <c r="H739" s="59"/>
      <c r="I739" s="59"/>
      <c r="J739" s="59"/>
    </row>
    <row r="740" spans="2:10">
      <c r="B740" s="76"/>
      <c r="C740" s="76"/>
      <c r="D740" s="76"/>
      <c r="E740" s="76"/>
      <c r="F740" s="76"/>
      <c r="G740" s="59"/>
      <c r="H740" s="59"/>
      <c r="I740" s="59"/>
      <c r="J740" s="59"/>
    </row>
    <row r="741" spans="2:10">
      <c r="B741" s="76"/>
      <c r="C741" s="76"/>
      <c r="D741" s="76"/>
      <c r="E741" s="76"/>
      <c r="F741" s="76"/>
      <c r="G741" s="59"/>
      <c r="H741" s="59"/>
      <c r="I741" s="59"/>
      <c r="J741" s="59"/>
    </row>
    <row r="742" spans="2:10">
      <c r="B742" s="76"/>
      <c r="C742" s="76"/>
      <c r="D742" s="76"/>
      <c r="E742" s="76"/>
      <c r="F742" s="76"/>
      <c r="G742" s="59"/>
      <c r="H742" s="59"/>
      <c r="I742" s="59"/>
      <c r="J742" s="59"/>
    </row>
    <row r="743" spans="2:10">
      <c r="B743" s="76"/>
      <c r="C743" s="76"/>
      <c r="D743" s="76"/>
      <c r="E743" s="76"/>
      <c r="F743" s="76"/>
      <c r="G743" s="59"/>
      <c r="H743" s="59"/>
      <c r="I743" s="59"/>
      <c r="J743" s="59"/>
    </row>
    <row r="744" spans="2:10">
      <c r="B744" s="76"/>
      <c r="C744" s="76"/>
      <c r="D744" s="76"/>
      <c r="E744" s="76"/>
      <c r="F744" s="76"/>
      <c r="G744" s="59"/>
      <c r="H744" s="59"/>
      <c r="I744" s="59"/>
      <c r="J744" s="59"/>
    </row>
    <row r="745" spans="2:10">
      <c r="B745" s="76"/>
      <c r="C745" s="76"/>
      <c r="D745" s="76"/>
      <c r="E745" s="76"/>
      <c r="F745" s="76"/>
      <c r="G745" s="59"/>
      <c r="H745" s="59"/>
      <c r="I745" s="59"/>
      <c r="J745" s="59"/>
    </row>
    <row r="746" spans="2:10">
      <c r="B746" s="76"/>
      <c r="C746" s="76"/>
      <c r="D746" s="76"/>
      <c r="E746" s="76"/>
      <c r="F746" s="76"/>
      <c r="G746" s="59"/>
      <c r="H746" s="59"/>
      <c r="I746" s="59"/>
      <c r="J746" s="59"/>
    </row>
    <row r="747" spans="2:10">
      <c r="B747" s="76"/>
      <c r="C747" s="76"/>
      <c r="D747" s="76"/>
      <c r="E747" s="76"/>
      <c r="F747" s="76"/>
      <c r="G747" s="59"/>
      <c r="H747" s="59"/>
      <c r="I747" s="59"/>
      <c r="J747" s="59"/>
    </row>
    <row r="748" spans="2:10">
      <c r="B748" s="76"/>
      <c r="C748" s="76"/>
      <c r="D748" s="76"/>
      <c r="E748" s="76"/>
      <c r="F748" s="76"/>
      <c r="G748" s="59"/>
      <c r="H748" s="59"/>
      <c r="I748" s="59"/>
      <c r="J748" s="59"/>
    </row>
    <row r="749" spans="2:10">
      <c r="B749" s="76"/>
      <c r="C749" s="76"/>
      <c r="D749" s="76"/>
      <c r="E749" s="76"/>
      <c r="F749" s="76"/>
      <c r="G749" s="59"/>
      <c r="H749" s="59"/>
      <c r="I749" s="59"/>
      <c r="J749" s="59"/>
    </row>
    <row r="750" spans="2:10">
      <c r="B750" s="76"/>
      <c r="C750" s="76"/>
      <c r="D750" s="76"/>
      <c r="E750" s="76"/>
      <c r="F750" s="76"/>
      <c r="G750" s="59"/>
      <c r="H750" s="59"/>
      <c r="I750" s="59"/>
      <c r="J750" s="59"/>
    </row>
    <row r="751" spans="2:10">
      <c r="B751" s="76"/>
      <c r="C751" s="76"/>
      <c r="D751" s="76"/>
      <c r="E751" s="76"/>
      <c r="F751" s="76"/>
      <c r="G751" s="59"/>
      <c r="H751" s="59"/>
      <c r="I751" s="59"/>
      <c r="J751" s="59"/>
    </row>
    <row r="752" spans="2:10">
      <c r="B752" s="76"/>
      <c r="C752" s="76"/>
      <c r="D752" s="76"/>
      <c r="E752" s="76"/>
      <c r="F752" s="76"/>
      <c r="G752" s="59"/>
      <c r="H752" s="59"/>
      <c r="I752" s="59"/>
      <c r="J752" s="59"/>
    </row>
    <row r="753" spans="2:10">
      <c r="B753" s="76"/>
      <c r="C753" s="76"/>
      <c r="D753" s="76"/>
      <c r="E753" s="76"/>
      <c r="F753" s="76"/>
      <c r="G753" s="59"/>
      <c r="H753" s="59"/>
      <c r="I753" s="59"/>
      <c r="J753" s="59"/>
    </row>
    <row r="754" spans="2:10">
      <c r="B754" s="76"/>
      <c r="C754" s="76"/>
      <c r="D754" s="76"/>
      <c r="E754" s="76"/>
      <c r="F754" s="76"/>
      <c r="G754" s="59"/>
      <c r="H754" s="59"/>
      <c r="I754" s="59"/>
      <c r="J754" s="59"/>
    </row>
    <row r="755" spans="2:10">
      <c r="B755" s="76"/>
      <c r="C755" s="76"/>
      <c r="D755" s="76"/>
      <c r="E755" s="76"/>
      <c r="F755" s="76"/>
      <c r="G755" s="59"/>
      <c r="H755" s="59"/>
      <c r="I755" s="59"/>
      <c r="J755" s="59"/>
    </row>
    <row r="756" spans="2:10">
      <c r="B756" s="76"/>
      <c r="C756" s="76"/>
      <c r="D756" s="76"/>
      <c r="E756" s="76"/>
      <c r="F756" s="76"/>
      <c r="G756" s="59"/>
      <c r="H756" s="59"/>
      <c r="I756" s="59"/>
      <c r="J756" s="59"/>
    </row>
    <row r="757" spans="2:10">
      <c r="B757" s="76"/>
      <c r="C757" s="76"/>
      <c r="D757" s="76"/>
      <c r="E757" s="76"/>
      <c r="F757" s="76"/>
      <c r="G757" s="59"/>
      <c r="H757" s="59"/>
      <c r="I757" s="59"/>
      <c r="J757" s="59"/>
    </row>
    <row r="758" spans="2:10">
      <c r="B758" s="76"/>
      <c r="C758" s="76"/>
      <c r="D758" s="76"/>
      <c r="E758" s="76"/>
      <c r="F758" s="76"/>
      <c r="G758" s="59"/>
      <c r="H758" s="59"/>
      <c r="I758" s="59"/>
      <c r="J758" s="59"/>
    </row>
    <row r="759" spans="2:10">
      <c r="B759" s="76"/>
      <c r="C759" s="76"/>
      <c r="D759" s="76"/>
      <c r="E759" s="76"/>
      <c r="F759" s="76"/>
      <c r="G759" s="59"/>
      <c r="H759" s="59"/>
      <c r="I759" s="59"/>
      <c r="J759" s="59"/>
    </row>
    <row r="760" spans="2:10">
      <c r="B760" s="76"/>
      <c r="C760" s="76"/>
      <c r="D760" s="76"/>
      <c r="E760" s="76"/>
      <c r="F760" s="76"/>
      <c r="G760" s="59"/>
      <c r="H760" s="59"/>
      <c r="I760" s="59"/>
      <c r="J760" s="59"/>
    </row>
    <row r="761" spans="2:10">
      <c r="B761" s="76"/>
      <c r="C761" s="76"/>
      <c r="D761" s="76"/>
      <c r="E761" s="76"/>
      <c r="F761" s="76"/>
      <c r="G761" s="59"/>
      <c r="H761" s="59"/>
      <c r="I761" s="59"/>
      <c r="J761" s="59"/>
    </row>
    <row r="762" spans="2:10">
      <c r="B762" s="76"/>
      <c r="C762" s="76"/>
      <c r="D762" s="76"/>
      <c r="E762" s="76"/>
      <c r="F762" s="76"/>
      <c r="G762" s="59"/>
      <c r="H762" s="59"/>
      <c r="I762" s="59"/>
      <c r="J762" s="59"/>
    </row>
    <row r="763" spans="2:10">
      <c r="B763" s="76"/>
      <c r="C763" s="76"/>
      <c r="D763" s="76"/>
      <c r="E763" s="76"/>
      <c r="F763" s="76"/>
      <c r="G763" s="59"/>
      <c r="H763" s="59"/>
      <c r="I763" s="59"/>
      <c r="J763" s="59"/>
    </row>
    <row r="764" spans="2:10">
      <c r="B764" s="76"/>
      <c r="C764" s="76"/>
      <c r="D764" s="76"/>
      <c r="E764" s="76"/>
      <c r="F764" s="76"/>
      <c r="G764" s="59"/>
      <c r="H764" s="59"/>
      <c r="I764" s="59"/>
      <c r="J764" s="59"/>
    </row>
    <row r="765" spans="2:10">
      <c r="B765" s="76"/>
      <c r="C765" s="76"/>
      <c r="D765" s="76"/>
      <c r="E765" s="76"/>
      <c r="F765" s="76"/>
      <c r="G765" s="59"/>
      <c r="H765" s="59"/>
      <c r="I765" s="59"/>
      <c r="J765" s="59"/>
    </row>
    <row r="766" spans="2:10">
      <c r="B766" s="76"/>
      <c r="C766" s="76"/>
      <c r="D766" s="76"/>
      <c r="E766" s="76"/>
      <c r="F766" s="76"/>
      <c r="G766" s="59"/>
      <c r="H766" s="59"/>
      <c r="I766" s="59"/>
      <c r="J766" s="59"/>
    </row>
    <row r="767" spans="2:10">
      <c r="B767" s="76"/>
      <c r="C767" s="76"/>
      <c r="D767" s="76"/>
      <c r="E767" s="76"/>
      <c r="F767" s="76"/>
      <c r="G767" s="59"/>
      <c r="H767" s="59"/>
      <c r="I767" s="59"/>
      <c r="J767" s="59"/>
    </row>
    <row r="768" spans="2:10">
      <c r="B768" s="76"/>
      <c r="C768" s="76"/>
      <c r="D768" s="76"/>
      <c r="E768" s="76"/>
      <c r="F768" s="76"/>
      <c r="G768" s="59"/>
      <c r="H768" s="59"/>
      <c r="I768" s="59"/>
      <c r="J768" s="59"/>
    </row>
    <row r="769" spans="2:10">
      <c r="B769" s="76"/>
      <c r="C769" s="76"/>
      <c r="D769" s="76"/>
      <c r="E769" s="76"/>
      <c r="F769" s="76"/>
      <c r="G769" s="59"/>
      <c r="H769" s="59"/>
      <c r="I769" s="59"/>
      <c r="J769" s="59"/>
    </row>
    <row r="770" spans="2:10">
      <c r="B770" s="76"/>
      <c r="C770" s="76"/>
      <c r="D770" s="76"/>
      <c r="E770" s="76"/>
      <c r="F770" s="76"/>
      <c r="G770" s="59"/>
      <c r="H770" s="59"/>
      <c r="I770" s="59"/>
      <c r="J770" s="59"/>
    </row>
    <row r="771" spans="2:10">
      <c r="B771" s="76"/>
      <c r="C771" s="76"/>
      <c r="D771" s="76"/>
      <c r="E771" s="76"/>
      <c r="F771" s="76"/>
      <c r="G771" s="59"/>
      <c r="H771" s="59"/>
      <c r="I771" s="59"/>
      <c r="J771" s="59"/>
    </row>
    <row r="772" spans="2:10">
      <c r="B772" s="76"/>
      <c r="C772" s="76"/>
      <c r="D772" s="76"/>
      <c r="E772" s="76"/>
      <c r="F772" s="76"/>
      <c r="G772" s="59"/>
      <c r="H772" s="59"/>
      <c r="I772" s="59"/>
      <c r="J772" s="59"/>
    </row>
    <row r="773" spans="2:10">
      <c r="B773" s="76"/>
      <c r="C773" s="76"/>
      <c r="D773" s="76"/>
      <c r="E773" s="76"/>
      <c r="F773" s="76"/>
      <c r="G773" s="59"/>
      <c r="H773" s="59"/>
      <c r="I773" s="59"/>
      <c r="J773" s="59"/>
    </row>
    <row r="774" spans="2:10">
      <c r="B774" s="76"/>
      <c r="C774" s="76"/>
      <c r="D774" s="76"/>
      <c r="E774" s="76"/>
      <c r="F774" s="76"/>
      <c r="G774" s="59"/>
      <c r="H774" s="59"/>
      <c r="I774" s="59"/>
      <c r="J774" s="59"/>
    </row>
    <row r="775" spans="2:10">
      <c r="B775" s="76"/>
      <c r="C775" s="76"/>
      <c r="D775" s="76"/>
      <c r="E775" s="76"/>
      <c r="F775" s="76"/>
      <c r="G775" s="59"/>
      <c r="H775" s="59"/>
      <c r="I775" s="59"/>
      <c r="J775" s="59"/>
    </row>
    <row r="776" spans="2:10">
      <c r="B776" s="76"/>
      <c r="C776" s="76"/>
      <c r="D776" s="76"/>
      <c r="E776" s="76"/>
      <c r="F776" s="76"/>
      <c r="G776" s="59"/>
      <c r="H776" s="59"/>
      <c r="I776" s="59"/>
      <c r="J776" s="59"/>
    </row>
    <row r="777" spans="2:10">
      <c r="B777" s="76"/>
      <c r="C777" s="76"/>
      <c r="D777" s="76"/>
      <c r="E777" s="76"/>
      <c r="F777" s="76"/>
      <c r="G777" s="59"/>
      <c r="H777" s="59"/>
      <c r="I777" s="59"/>
      <c r="J777" s="59"/>
    </row>
    <row r="778" spans="2:10">
      <c r="B778" s="76"/>
      <c r="C778" s="76"/>
      <c r="D778" s="76"/>
      <c r="E778" s="76"/>
      <c r="F778" s="76"/>
      <c r="G778" s="59"/>
      <c r="H778" s="59"/>
      <c r="I778" s="59"/>
      <c r="J778" s="59"/>
    </row>
    <row r="779" spans="2:10">
      <c r="B779" s="76"/>
      <c r="C779" s="76"/>
      <c r="D779" s="76"/>
      <c r="E779" s="76"/>
      <c r="F779" s="76"/>
      <c r="G779" s="59"/>
      <c r="H779" s="59"/>
      <c r="I779" s="59"/>
      <c r="J779" s="59"/>
    </row>
    <row r="780" spans="2:10">
      <c r="B780" s="76"/>
      <c r="C780" s="76"/>
      <c r="D780" s="76"/>
      <c r="E780" s="76"/>
      <c r="F780" s="76"/>
      <c r="G780" s="59"/>
      <c r="H780" s="59"/>
      <c r="I780" s="59"/>
      <c r="J780" s="59"/>
    </row>
    <row r="781" spans="2:10">
      <c r="B781" s="76"/>
      <c r="C781" s="76"/>
      <c r="D781" s="76"/>
      <c r="E781" s="76"/>
      <c r="F781" s="76"/>
      <c r="G781" s="59"/>
      <c r="H781" s="59"/>
      <c r="I781" s="59"/>
      <c r="J781" s="59"/>
    </row>
    <row r="782" spans="2:10">
      <c r="B782" s="76"/>
      <c r="C782" s="76"/>
      <c r="D782" s="76"/>
      <c r="E782" s="76"/>
      <c r="F782" s="76"/>
      <c r="G782" s="59"/>
      <c r="H782" s="59"/>
      <c r="I782" s="59"/>
      <c r="J782" s="59"/>
    </row>
    <row r="783" spans="2:10">
      <c r="B783" s="76"/>
      <c r="C783" s="76"/>
      <c r="D783" s="76"/>
      <c r="E783" s="76"/>
      <c r="F783" s="76"/>
      <c r="G783" s="59"/>
      <c r="H783" s="59"/>
      <c r="I783" s="59"/>
      <c r="J783" s="59"/>
    </row>
    <row r="784" spans="2:10">
      <c r="B784" s="76"/>
      <c r="C784" s="76"/>
      <c r="D784" s="76"/>
      <c r="E784" s="76"/>
      <c r="F784" s="76"/>
      <c r="G784" s="59"/>
      <c r="H784" s="59"/>
      <c r="I784" s="59"/>
      <c r="J784" s="59"/>
    </row>
    <row r="785" spans="2:10">
      <c r="B785" s="76"/>
      <c r="C785" s="76"/>
      <c r="D785" s="76"/>
      <c r="E785" s="76"/>
      <c r="F785" s="76"/>
      <c r="G785" s="59"/>
      <c r="H785" s="59"/>
      <c r="I785" s="59"/>
      <c r="J785" s="59"/>
    </row>
    <row r="786" spans="2:10">
      <c r="B786" s="76"/>
      <c r="C786" s="76"/>
      <c r="D786" s="76"/>
      <c r="E786" s="76"/>
      <c r="F786" s="76"/>
      <c r="G786" s="59"/>
      <c r="H786" s="59"/>
      <c r="I786" s="59"/>
      <c r="J786" s="59"/>
    </row>
    <row r="787" spans="2:10">
      <c r="B787" s="76"/>
      <c r="C787" s="76"/>
      <c r="D787" s="76"/>
      <c r="E787" s="76"/>
      <c r="F787" s="76"/>
      <c r="G787" s="59"/>
      <c r="H787" s="59"/>
      <c r="I787" s="59"/>
      <c r="J787" s="59"/>
    </row>
    <row r="788" spans="2:10">
      <c r="B788" s="76"/>
      <c r="C788" s="76"/>
      <c r="D788" s="76"/>
      <c r="E788" s="76"/>
      <c r="F788" s="76"/>
      <c r="G788" s="59"/>
      <c r="H788" s="59"/>
      <c r="I788" s="59"/>
      <c r="J788" s="59"/>
    </row>
    <row r="789" spans="2:10">
      <c r="B789" s="76"/>
      <c r="C789" s="76"/>
      <c r="D789" s="76"/>
      <c r="E789" s="76"/>
      <c r="F789" s="76"/>
      <c r="G789" s="59"/>
      <c r="H789" s="59"/>
      <c r="I789" s="59"/>
      <c r="J789" s="59"/>
    </row>
    <row r="790" spans="2:10">
      <c r="B790" s="76"/>
      <c r="C790" s="76"/>
      <c r="D790" s="76"/>
      <c r="E790" s="76"/>
      <c r="F790" s="76"/>
      <c r="G790" s="59"/>
      <c r="H790" s="59"/>
      <c r="I790" s="59"/>
      <c r="J790" s="59"/>
    </row>
    <row r="791" spans="2:10">
      <c r="B791" s="76"/>
      <c r="C791" s="76"/>
      <c r="D791" s="76"/>
      <c r="E791" s="76"/>
      <c r="F791" s="76"/>
      <c r="G791" s="59"/>
      <c r="H791" s="59"/>
      <c r="I791" s="59"/>
      <c r="J791" s="59"/>
    </row>
    <row r="792" spans="2:10">
      <c r="B792" s="76"/>
      <c r="C792" s="76"/>
      <c r="D792" s="76"/>
      <c r="E792" s="76"/>
      <c r="F792" s="76"/>
      <c r="G792" s="59"/>
      <c r="H792" s="59"/>
      <c r="I792" s="59"/>
      <c r="J792" s="59"/>
    </row>
    <row r="793" spans="2:10">
      <c r="B793" s="76"/>
      <c r="C793" s="76"/>
      <c r="D793" s="76"/>
      <c r="E793" s="76"/>
      <c r="F793" s="76"/>
      <c r="G793" s="59"/>
      <c r="H793" s="59"/>
      <c r="I793" s="59"/>
      <c r="J793" s="59"/>
    </row>
    <row r="794" spans="2:10">
      <c r="B794" s="76"/>
      <c r="C794" s="76"/>
      <c r="D794" s="76"/>
      <c r="E794" s="76"/>
      <c r="F794" s="76"/>
      <c r="G794" s="59"/>
      <c r="H794" s="59"/>
      <c r="I794" s="59"/>
      <c r="J794" s="59"/>
    </row>
    <row r="795" spans="2:10">
      <c r="B795" s="76"/>
      <c r="C795" s="76"/>
      <c r="D795" s="76"/>
      <c r="E795" s="76"/>
      <c r="F795" s="76"/>
      <c r="G795" s="59"/>
      <c r="H795" s="59"/>
      <c r="I795" s="59"/>
      <c r="J795" s="59"/>
    </row>
    <row r="796" spans="2:10">
      <c r="B796" s="76"/>
      <c r="C796" s="76"/>
      <c r="D796" s="76"/>
      <c r="E796" s="76"/>
      <c r="F796" s="76"/>
      <c r="G796" s="59"/>
      <c r="H796" s="59"/>
      <c r="I796" s="59"/>
      <c r="J796" s="59"/>
    </row>
    <row r="797" spans="2:10">
      <c r="B797" s="76"/>
      <c r="C797" s="76"/>
      <c r="D797" s="76"/>
      <c r="E797" s="76"/>
      <c r="F797" s="76"/>
      <c r="G797" s="59"/>
      <c r="H797" s="59"/>
      <c r="I797" s="59"/>
      <c r="J797" s="59"/>
    </row>
    <row r="798" spans="2:10">
      <c r="B798" s="76"/>
      <c r="C798" s="76"/>
      <c r="D798" s="76"/>
      <c r="E798" s="76"/>
      <c r="F798" s="76"/>
      <c r="G798" s="59"/>
      <c r="H798" s="59"/>
      <c r="I798" s="59"/>
      <c r="J798" s="59"/>
    </row>
    <row r="799" spans="2:10">
      <c r="B799" s="76"/>
      <c r="C799" s="76"/>
      <c r="D799" s="76"/>
      <c r="E799" s="76"/>
      <c r="F799" s="76"/>
      <c r="G799" s="59"/>
      <c r="H799" s="59"/>
      <c r="I799" s="59"/>
      <c r="J799" s="59"/>
    </row>
    <row r="800" spans="2:10">
      <c r="B800" s="76"/>
      <c r="C800" s="76"/>
      <c r="D800" s="76"/>
      <c r="E800" s="76"/>
      <c r="F800" s="76"/>
      <c r="G800" s="59"/>
      <c r="H800" s="59"/>
      <c r="I800" s="59"/>
      <c r="J800" s="59"/>
    </row>
    <row r="801" spans="2:10">
      <c r="B801" s="76"/>
      <c r="C801" s="76"/>
      <c r="D801" s="76"/>
      <c r="E801" s="76"/>
      <c r="F801" s="76"/>
      <c r="G801" s="59"/>
      <c r="H801" s="59"/>
      <c r="I801" s="59"/>
      <c r="J801" s="59"/>
    </row>
    <row r="802" spans="2:10">
      <c r="B802" s="76"/>
      <c r="C802" s="76"/>
      <c r="D802" s="76"/>
      <c r="E802" s="76"/>
      <c r="F802" s="76"/>
      <c r="G802" s="59"/>
      <c r="H802" s="59"/>
      <c r="I802" s="59"/>
      <c r="J802" s="59"/>
    </row>
    <row r="803" spans="2:10">
      <c r="B803" s="76"/>
      <c r="C803" s="76"/>
      <c r="D803" s="76"/>
      <c r="E803" s="76"/>
      <c r="F803" s="76"/>
      <c r="G803" s="59"/>
      <c r="H803" s="59"/>
      <c r="I803" s="59"/>
      <c r="J803" s="59"/>
    </row>
    <row r="804" spans="2:10">
      <c r="B804" s="76"/>
      <c r="C804" s="76"/>
      <c r="D804" s="76"/>
      <c r="E804" s="76"/>
      <c r="F804" s="76"/>
      <c r="G804" s="59"/>
      <c r="H804" s="59"/>
      <c r="I804" s="59"/>
      <c r="J804" s="59"/>
    </row>
    <row r="805" spans="2:10">
      <c r="B805" s="76"/>
      <c r="C805" s="76"/>
      <c r="D805" s="76"/>
      <c r="E805" s="76"/>
      <c r="F805" s="76"/>
      <c r="G805" s="59"/>
      <c r="H805" s="59"/>
      <c r="I805" s="59"/>
      <c r="J805" s="59"/>
    </row>
    <row r="806" spans="2:10">
      <c r="B806" s="76"/>
      <c r="C806" s="76"/>
      <c r="D806" s="76"/>
      <c r="E806" s="76"/>
      <c r="F806" s="76"/>
      <c r="G806" s="59"/>
      <c r="H806" s="59"/>
      <c r="I806" s="59"/>
      <c r="J806" s="59"/>
    </row>
    <row r="807" spans="2:10">
      <c r="B807" s="76"/>
      <c r="C807" s="76"/>
      <c r="D807" s="76"/>
      <c r="E807" s="76"/>
      <c r="F807" s="76"/>
      <c r="G807" s="59"/>
      <c r="H807" s="59"/>
      <c r="I807" s="59"/>
      <c r="J807" s="59"/>
    </row>
    <row r="808" spans="2:10">
      <c r="B808" s="76"/>
      <c r="C808" s="76"/>
      <c r="D808" s="76"/>
      <c r="E808" s="76"/>
      <c r="F808" s="76"/>
      <c r="G808" s="59"/>
      <c r="H808" s="59"/>
      <c r="I808" s="59"/>
      <c r="J808" s="59"/>
    </row>
    <row r="809" spans="2:10">
      <c r="B809" s="76"/>
      <c r="C809" s="76"/>
      <c r="D809" s="76"/>
      <c r="E809" s="76"/>
      <c r="F809" s="76"/>
      <c r="G809" s="59"/>
      <c r="H809" s="59"/>
      <c r="I809" s="59"/>
      <c r="J809" s="59"/>
    </row>
    <row r="810" spans="2:10">
      <c r="B810" s="76"/>
      <c r="C810" s="76"/>
      <c r="D810" s="76"/>
      <c r="E810" s="76"/>
      <c r="F810" s="76"/>
      <c r="G810" s="59"/>
      <c r="H810" s="59"/>
      <c r="I810" s="59"/>
      <c r="J810" s="59"/>
    </row>
    <row r="811" spans="2:10">
      <c r="B811" s="76"/>
      <c r="C811" s="76"/>
      <c r="D811" s="76"/>
      <c r="E811" s="76"/>
      <c r="F811" s="76"/>
      <c r="G811" s="59"/>
      <c r="H811" s="59"/>
      <c r="I811" s="59"/>
      <c r="J811" s="59"/>
    </row>
    <row r="812" spans="2:10">
      <c r="B812" s="76"/>
      <c r="C812" s="76"/>
      <c r="D812" s="76"/>
      <c r="E812" s="76"/>
      <c r="F812" s="76"/>
      <c r="G812" s="59"/>
      <c r="H812" s="59"/>
      <c r="I812" s="59"/>
      <c r="J812" s="59"/>
    </row>
    <row r="813" spans="2:10">
      <c r="B813" s="76"/>
      <c r="C813" s="76"/>
      <c r="D813" s="76"/>
      <c r="E813" s="76"/>
      <c r="F813" s="76"/>
      <c r="G813" s="59"/>
      <c r="H813" s="59"/>
      <c r="I813" s="59"/>
      <c r="J813" s="59"/>
    </row>
    <row r="814" spans="2:10">
      <c r="B814" s="76"/>
      <c r="C814" s="76"/>
      <c r="D814" s="76"/>
      <c r="E814" s="76"/>
      <c r="F814" s="76"/>
      <c r="G814" s="59"/>
      <c r="H814" s="59"/>
      <c r="I814" s="59"/>
      <c r="J814" s="59"/>
    </row>
    <row r="815" spans="2:10">
      <c r="B815" s="76"/>
      <c r="C815" s="76"/>
      <c r="D815" s="76"/>
      <c r="E815" s="76"/>
      <c r="F815" s="76"/>
      <c r="G815" s="59"/>
      <c r="H815" s="59"/>
      <c r="I815" s="59"/>
      <c r="J815" s="59"/>
    </row>
    <row r="816" spans="2:10">
      <c r="B816" s="76"/>
      <c r="C816" s="76"/>
      <c r="D816" s="76"/>
      <c r="E816" s="76"/>
      <c r="F816" s="76"/>
      <c r="G816" s="59"/>
      <c r="H816" s="59"/>
      <c r="I816" s="59"/>
      <c r="J816" s="59"/>
    </row>
    <row r="817" spans="2:10">
      <c r="B817" s="76"/>
      <c r="C817" s="76"/>
      <c r="D817" s="76"/>
      <c r="E817" s="76"/>
      <c r="F817" s="76"/>
      <c r="G817" s="59"/>
      <c r="H817" s="59"/>
      <c r="I817" s="59"/>
      <c r="J817" s="59"/>
    </row>
    <row r="818" spans="2:10">
      <c r="B818" s="76"/>
      <c r="C818" s="76"/>
      <c r="D818" s="76"/>
      <c r="E818" s="76"/>
      <c r="F818" s="76"/>
      <c r="G818" s="59"/>
      <c r="H818" s="59"/>
      <c r="I818" s="59"/>
      <c r="J818" s="59"/>
    </row>
    <row r="819" spans="2:10">
      <c r="B819" s="76"/>
      <c r="C819" s="76"/>
      <c r="D819" s="76"/>
      <c r="E819" s="76"/>
      <c r="F819" s="76"/>
      <c r="G819" s="59"/>
      <c r="H819" s="59"/>
      <c r="I819" s="59"/>
      <c r="J819" s="59"/>
    </row>
    <row r="820" spans="2:10">
      <c r="B820" s="76"/>
      <c r="C820" s="76"/>
      <c r="D820" s="76"/>
      <c r="E820" s="76"/>
      <c r="F820" s="76"/>
      <c r="G820" s="59"/>
      <c r="H820" s="59"/>
      <c r="I820" s="59"/>
      <c r="J820" s="59"/>
    </row>
    <row r="821" spans="2:10">
      <c r="B821" s="76"/>
      <c r="C821" s="76"/>
      <c r="D821" s="76"/>
      <c r="E821" s="76"/>
      <c r="F821" s="76"/>
      <c r="G821" s="59"/>
      <c r="H821" s="59"/>
      <c r="I821" s="59"/>
      <c r="J821" s="59"/>
    </row>
    <row r="822" spans="2:10">
      <c r="B822" s="76"/>
      <c r="C822" s="76"/>
      <c r="D822" s="76"/>
      <c r="E822" s="76"/>
      <c r="F822" s="76"/>
      <c r="G822" s="59"/>
      <c r="H822" s="59"/>
      <c r="I822" s="59"/>
      <c r="J822" s="59"/>
    </row>
    <row r="823" spans="2:10">
      <c r="B823" s="76"/>
      <c r="C823" s="76"/>
      <c r="D823" s="76"/>
      <c r="E823" s="76"/>
      <c r="F823" s="76"/>
      <c r="G823" s="59"/>
      <c r="H823" s="59"/>
      <c r="I823" s="59"/>
      <c r="J823" s="59"/>
    </row>
    <row r="824" spans="2:10">
      <c r="B824" s="76"/>
      <c r="C824" s="76"/>
      <c r="D824" s="76"/>
      <c r="E824" s="76"/>
      <c r="F824" s="76"/>
      <c r="G824" s="59"/>
      <c r="H824" s="59"/>
      <c r="I824" s="59"/>
      <c r="J824" s="59"/>
    </row>
    <row r="825" spans="2:10">
      <c r="B825" s="76"/>
      <c r="C825" s="76"/>
      <c r="D825" s="76"/>
      <c r="E825" s="76"/>
      <c r="F825" s="76"/>
      <c r="G825" s="59"/>
      <c r="H825" s="59"/>
      <c r="I825" s="59"/>
      <c r="J825" s="59"/>
    </row>
    <row r="826" spans="2:10">
      <c r="B826" s="76"/>
      <c r="C826" s="76"/>
      <c r="D826" s="76"/>
      <c r="E826" s="76"/>
      <c r="F826" s="76"/>
      <c r="G826" s="59"/>
      <c r="H826" s="59"/>
      <c r="I826" s="59"/>
      <c r="J826" s="59"/>
    </row>
    <row r="827" spans="2:10">
      <c r="B827" s="76"/>
      <c r="C827" s="76"/>
      <c r="D827" s="76"/>
      <c r="E827" s="76"/>
      <c r="F827" s="76"/>
      <c r="G827" s="59"/>
      <c r="H827" s="59"/>
      <c r="I827" s="59"/>
      <c r="J827" s="59"/>
    </row>
    <row r="828" spans="2:10">
      <c r="B828" s="76"/>
      <c r="C828" s="76"/>
      <c r="D828" s="76"/>
      <c r="E828" s="76"/>
      <c r="F828" s="76"/>
      <c r="G828" s="59"/>
      <c r="H828" s="59"/>
      <c r="I828" s="59"/>
      <c r="J828" s="59"/>
    </row>
    <row r="829" spans="2:10">
      <c r="B829" s="76"/>
      <c r="C829" s="76"/>
      <c r="D829" s="76"/>
      <c r="E829" s="76"/>
      <c r="F829" s="76"/>
      <c r="G829" s="59"/>
      <c r="H829" s="59"/>
      <c r="I829" s="59"/>
      <c r="J829" s="59"/>
    </row>
    <row r="830" spans="2:10">
      <c r="B830" s="76"/>
      <c r="C830" s="76"/>
      <c r="D830" s="76"/>
      <c r="E830" s="76"/>
      <c r="F830" s="76"/>
      <c r="G830" s="59"/>
      <c r="H830" s="59"/>
      <c r="I830" s="59"/>
      <c r="J830" s="59"/>
    </row>
    <row r="831" spans="2:10">
      <c r="B831" s="76"/>
      <c r="C831" s="76"/>
      <c r="D831" s="76"/>
      <c r="E831" s="76"/>
      <c r="F831" s="76"/>
      <c r="G831" s="59"/>
      <c r="H831" s="59"/>
      <c r="I831" s="59"/>
      <c r="J831" s="59"/>
    </row>
    <row r="832" spans="2:10">
      <c r="B832" s="76"/>
      <c r="C832" s="76"/>
      <c r="D832" s="76"/>
      <c r="E832" s="76"/>
      <c r="F832" s="76"/>
      <c r="G832" s="59"/>
      <c r="H832" s="59"/>
      <c r="I832" s="59"/>
      <c r="J832" s="59"/>
    </row>
    <row r="833" spans="2:10">
      <c r="B833" s="76"/>
      <c r="C833" s="76"/>
      <c r="D833" s="76"/>
      <c r="E833" s="76"/>
      <c r="F833" s="76"/>
      <c r="G833" s="59"/>
      <c r="H833" s="59"/>
      <c r="I833" s="59"/>
      <c r="J833" s="59"/>
    </row>
    <row r="834" spans="2:10">
      <c r="B834" s="76"/>
      <c r="C834" s="76"/>
      <c r="D834" s="76"/>
      <c r="E834" s="76"/>
      <c r="F834" s="76"/>
      <c r="G834" s="59"/>
      <c r="H834" s="59"/>
      <c r="I834" s="59"/>
      <c r="J834" s="59"/>
    </row>
    <row r="835" spans="2:10">
      <c r="B835" s="76"/>
      <c r="C835" s="76"/>
      <c r="D835" s="76"/>
      <c r="E835" s="76"/>
      <c r="F835" s="76"/>
      <c r="G835" s="59"/>
      <c r="H835" s="59"/>
      <c r="I835" s="59"/>
      <c r="J835" s="59"/>
    </row>
    <row r="836" spans="2:10">
      <c r="B836" s="76"/>
      <c r="C836" s="76"/>
      <c r="D836" s="76"/>
      <c r="E836" s="76"/>
      <c r="F836" s="76"/>
      <c r="G836" s="59"/>
      <c r="H836" s="59"/>
      <c r="I836" s="59"/>
      <c r="J836" s="59"/>
    </row>
    <row r="837" spans="2:10">
      <c r="B837" s="76"/>
      <c r="C837" s="76"/>
      <c r="D837" s="76"/>
      <c r="E837" s="76"/>
      <c r="F837" s="76"/>
      <c r="G837" s="59"/>
      <c r="H837" s="59"/>
      <c r="I837" s="59"/>
      <c r="J837" s="59"/>
    </row>
    <row r="838" spans="2:10">
      <c r="B838" s="76"/>
      <c r="C838" s="76"/>
      <c r="D838" s="76"/>
      <c r="E838" s="76"/>
      <c r="F838" s="76"/>
      <c r="G838" s="59"/>
      <c r="H838" s="59"/>
      <c r="I838" s="59"/>
      <c r="J838" s="59"/>
    </row>
    <row r="839" spans="2:10">
      <c r="B839" s="76"/>
      <c r="C839" s="76"/>
      <c r="D839" s="76"/>
      <c r="E839" s="76"/>
      <c r="F839" s="76"/>
      <c r="G839" s="59"/>
      <c r="H839" s="59"/>
      <c r="I839" s="59"/>
      <c r="J839" s="59"/>
    </row>
    <row r="840" spans="2:10">
      <c r="B840" s="76"/>
      <c r="C840" s="76"/>
      <c r="D840" s="76"/>
      <c r="E840" s="76"/>
      <c r="F840" s="76"/>
      <c r="G840" s="59"/>
      <c r="H840" s="59"/>
      <c r="I840" s="59"/>
      <c r="J840" s="59"/>
    </row>
    <row r="841" spans="2:10">
      <c r="B841" s="76"/>
      <c r="C841" s="76"/>
      <c r="D841" s="76"/>
      <c r="E841" s="76"/>
      <c r="F841" s="76"/>
      <c r="G841" s="59"/>
      <c r="H841" s="59"/>
      <c r="I841" s="59"/>
      <c r="J841" s="59"/>
    </row>
    <row r="842" spans="2:10">
      <c r="B842" s="76"/>
      <c r="C842" s="76"/>
      <c r="D842" s="76"/>
      <c r="E842" s="76"/>
      <c r="F842" s="76"/>
      <c r="G842" s="59"/>
      <c r="H842" s="59"/>
      <c r="I842" s="59"/>
      <c r="J842" s="59"/>
    </row>
    <row r="843" spans="2:10">
      <c r="B843" s="76"/>
      <c r="C843" s="76"/>
      <c r="D843" s="76"/>
      <c r="E843" s="76"/>
      <c r="F843" s="76"/>
      <c r="G843" s="59"/>
      <c r="H843" s="59"/>
      <c r="I843" s="59"/>
      <c r="J843" s="59"/>
    </row>
    <row r="844" spans="2:10">
      <c r="B844" s="76"/>
      <c r="C844" s="76"/>
      <c r="D844" s="76"/>
      <c r="E844" s="76"/>
      <c r="F844" s="76"/>
      <c r="G844" s="59"/>
      <c r="H844" s="59"/>
      <c r="I844" s="59"/>
      <c r="J844" s="59"/>
    </row>
    <row r="845" spans="2:10">
      <c r="B845" s="76"/>
      <c r="C845" s="76"/>
      <c r="D845" s="76"/>
      <c r="E845" s="76"/>
      <c r="F845" s="76"/>
      <c r="G845" s="59"/>
      <c r="H845" s="59"/>
      <c r="I845" s="59"/>
      <c r="J845" s="59"/>
    </row>
    <row r="846" spans="2:10">
      <c r="B846" s="76"/>
      <c r="C846" s="76"/>
      <c r="D846" s="76"/>
      <c r="E846" s="76"/>
      <c r="F846" s="76"/>
      <c r="G846" s="59"/>
      <c r="H846" s="59"/>
      <c r="I846" s="59"/>
      <c r="J846" s="59"/>
    </row>
    <row r="847" spans="2:10">
      <c r="B847" s="76"/>
      <c r="C847" s="76"/>
      <c r="D847" s="76"/>
      <c r="E847" s="76"/>
      <c r="F847" s="76"/>
      <c r="G847" s="59"/>
      <c r="H847" s="59"/>
      <c r="I847" s="59"/>
      <c r="J847" s="59"/>
    </row>
    <row r="848" spans="2:10">
      <c r="B848" s="76"/>
      <c r="C848" s="76"/>
      <c r="D848" s="76"/>
      <c r="E848" s="76"/>
      <c r="F848" s="76"/>
      <c r="G848" s="59"/>
      <c r="H848" s="59"/>
      <c r="I848" s="59"/>
      <c r="J848" s="59"/>
    </row>
    <row r="849" spans="2:10">
      <c r="B849" s="76"/>
      <c r="C849" s="76"/>
      <c r="D849" s="76"/>
      <c r="E849" s="76"/>
      <c r="F849" s="76"/>
      <c r="G849" s="59"/>
      <c r="H849" s="59"/>
      <c r="I849" s="59"/>
      <c r="J849" s="59"/>
    </row>
    <row r="850" spans="2:10">
      <c r="B850" s="76"/>
      <c r="C850" s="76"/>
      <c r="D850" s="76"/>
      <c r="E850" s="76"/>
      <c r="F850" s="76"/>
      <c r="G850" s="59"/>
      <c r="H850" s="59"/>
      <c r="I850" s="59"/>
      <c r="J850" s="59"/>
    </row>
    <row r="851" spans="2:10">
      <c r="B851" s="76"/>
      <c r="C851" s="76"/>
      <c r="D851" s="76"/>
      <c r="E851" s="76"/>
      <c r="F851" s="76"/>
      <c r="G851" s="59"/>
      <c r="H851" s="59"/>
      <c r="I851" s="59"/>
      <c r="J851" s="59"/>
    </row>
    <row r="852" spans="2:10">
      <c r="B852" s="76"/>
      <c r="C852" s="76"/>
      <c r="D852" s="76"/>
      <c r="E852" s="76"/>
      <c r="F852" s="76"/>
      <c r="G852" s="59"/>
      <c r="H852" s="59"/>
      <c r="I852" s="59"/>
      <c r="J852" s="59"/>
    </row>
    <row r="853" spans="2:10">
      <c r="B853" s="76"/>
      <c r="C853" s="76"/>
      <c r="D853" s="76"/>
      <c r="E853" s="76"/>
      <c r="F853" s="76"/>
      <c r="G853" s="59"/>
      <c r="H853" s="59"/>
      <c r="I853" s="59"/>
      <c r="J853" s="59"/>
    </row>
    <row r="854" spans="2:10">
      <c r="B854" s="76"/>
      <c r="C854" s="76"/>
      <c r="D854" s="76"/>
      <c r="E854" s="76"/>
      <c r="F854" s="76"/>
      <c r="G854" s="59"/>
      <c r="H854" s="59"/>
      <c r="I854" s="59"/>
      <c r="J854" s="59"/>
    </row>
    <row r="855" spans="2:10">
      <c r="B855" s="76"/>
      <c r="C855" s="76"/>
      <c r="D855" s="76"/>
      <c r="E855" s="76"/>
      <c r="F855" s="76"/>
      <c r="G855" s="59"/>
      <c r="H855" s="59"/>
      <c r="I855" s="59"/>
      <c r="J855" s="59"/>
    </row>
    <row r="856" spans="2:10">
      <c r="B856" s="76"/>
      <c r="C856" s="76"/>
      <c r="D856" s="76"/>
      <c r="E856" s="76"/>
      <c r="F856" s="76"/>
      <c r="G856" s="59"/>
      <c r="H856" s="59"/>
      <c r="I856" s="59"/>
      <c r="J856" s="59"/>
    </row>
    <row r="857" spans="2:10">
      <c r="B857" s="76"/>
      <c r="C857" s="76"/>
      <c r="D857" s="76"/>
      <c r="E857" s="76"/>
      <c r="F857" s="76"/>
      <c r="G857" s="59"/>
      <c r="H857" s="59"/>
      <c r="I857" s="59"/>
      <c r="J857" s="59"/>
    </row>
    <row r="858" spans="2:10">
      <c r="B858" s="76"/>
      <c r="C858" s="76"/>
      <c r="D858" s="76"/>
      <c r="E858" s="76"/>
      <c r="F858" s="76"/>
      <c r="G858" s="59"/>
      <c r="H858" s="59"/>
      <c r="I858" s="59"/>
      <c r="J858" s="59"/>
    </row>
    <row r="859" spans="2:10">
      <c r="B859" s="76"/>
      <c r="C859" s="76"/>
      <c r="D859" s="76"/>
      <c r="E859" s="76"/>
      <c r="F859" s="76"/>
      <c r="G859" s="59"/>
      <c r="H859" s="59"/>
      <c r="I859" s="59"/>
      <c r="J859" s="59"/>
    </row>
    <row r="860" spans="2:10">
      <c r="B860" s="76"/>
      <c r="C860" s="76"/>
      <c r="D860" s="76"/>
      <c r="E860" s="76"/>
      <c r="F860" s="76"/>
      <c r="G860" s="59"/>
      <c r="H860" s="59"/>
      <c r="I860" s="59"/>
      <c r="J860" s="59"/>
    </row>
    <row r="861" spans="2:10">
      <c r="B861" s="76"/>
      <c r="C861" s="76"/>
      <c r="D861" s="76"/>
      <c r="E861" s="76"/>
      <c r="F861" s="76"/>
      <c r="G861" s="59"/>
      <c r="H861" s="59"/>
      <c r="I861" s="59"/>
      <c r="J861" s="59"/>
    </row>
    <row r="862" spans="2:10">
      <c r="B862" s="76"/>
      <c r="C862" s="76"/>
      <c r="D862" s="76"/>
      <c r="E862" s="76"/>
      <c r="F862" s="76"/>
      <c r="G862" s="59"/>
      <c r="H862" s="59"/>
      <c r="I862" s="59"/>
      <c r="J862" s="59"/>
    </row>
    <row r="863" spans="2:10">
      <c r="B863" s="76"/>
      <c r="C863" s="76"/>
      <c r="D863" s="76"/>
      <c r="E863" s="76"/>
      <c r="F863" s="76"/>
      <c r="G863" s="59"/>
      <c r="H863" s="59"/>
      <c r="I863" s="59"/>
      <c r="J863" s="59"/>
    </row>
    <row r="864" spans="2:10">
      <c r="B864" s="76"/>
      <c r="C864" s="76"/>
      <c r="D864" s="76"/>
      <c r="E864" s="76"/>
      <c r="F864" s="76"/>
      <c r="G864" s="59"/>
      <c r="H864" s="59"/>
      <c r="I864" s="59"/>
      <c r="J864" s="59"/>
    </row>
    <row r="865" spans="2:10">
      <c r="B865" s="76"/>
      <c r="C865" s="76"/>
      <c r="D865" s="76"/>
      <c r="E865" s="76"/>
      <c r="F865" s="76"/>
      <c r="G865" s="59"/>
      <c r="H865" s="59"/>
      <c r="I865" s="59"/>
      <c r="J865" s="59"/>
    </row>
    <row r="866" spans="2:10">
      <c r="B866" s="76"/>
      <c r="C866" s="76"/>
      <c r="D866" s="76"/>
      <c r="E866" s="76"/>
      <c r="F866" s="76"/>
      <c r="G866" s="59"/>
      <c r="H866" s="59"/>
      <c r="I866" s="59"/>
      <c r="J866" s="59"/>
    </row>
    <row r="867" spans="2:10">
      <c r="B867" s="76"/>
      <c r="C867" s="76"/>
      <c r="D867" s="76"/>
      <c r="E867" s="76"/>
      <c r="F867" s="76"/>
      <c r="G867" s="59"/>
      <c r="H867" s="59"/>
      <c r="I867" s="59"/>
      <c r="J867" s="59"/>
    </row>
    <row r="868" spans="2:10">
      <c r="B868" s="76"/>
      <c r="C868" s="76"/>
      <c r="D868" s="76"/>
      <c r="E868" s="76"/>
      <c r="F868" s="76"/>
      <c r="G868" s="59"/>
      <c r="H868" s="59"/>
      <c r="I868" s="59"/>
      <c r="J868" s="59"/>
    </row>
    <row r="869" spans="2:10">
      <c r="B869" s="76"/>
      <c r="C869" s="76"/>
      <c r="D869" s="76"/>
      <c r="E869" s="76"/>
      <c r="F869" s="76"/>
      <c r="G869" s="59"/>
      <c r="H869" s="59"/>
      <c r="I869" s="59"/>
      <c r="J869" s="59"/>
    </row>
    <row r="870" spans="2:10">
      <c r="B870" s="76"/>
      <c r="C870" s="76"/>
      <c r="D870" s="76"/>
      <c r="E870" s="76"/>
      <c r="F870" s="76"/>
      <c r="G870" s="59"/>
      <c r="H870" s="59"/>
      <c r="I870" s="59"/>
      <c r="J870" s="59"/>
    </row>
    <row r="871" spans="2:10">
      <c r="B871" s="76"/>
      <c r="C871" s="76"/>
      <c r="D871" s="76"/>
      <c r="E871" s="76"/>
      <c r="F871" s="76"/>
      <c r="G871" s="59"/>
      <c r="H871" s="59"/>
      <c r="I871" s="59"/>
      <c r="J871" s="59"/>
    </row>
    <row r="872" spans="2:10">
      <c r="B872" s="76"/>
      <c r="C872" s="76"/>
      <c r="D872" s="76"/>
      <c r="E872" s="76"/>
      <c r="F872" s="76"/>
      <c r="G872" s="59"/>
      <c r="H872" s="59"/>
      <c r="I872" s="59"/>
      <c r="J872" s="59"/>
    </row>
    <row r="873" spans="2:10">
      <c r="B873" s="76"/>
      <c r="C873" s="76"/>
      <c r="D873" s="76"/>
      <c r="E873" s="76"/>
      <c r="F873" s="76"/>
      <c r="G873" s="59"/>
      <c r="H873" s="59"/>
      <c r="I873" s="59"/>
      <c r="J873" s="59"/>
    </row>
    <row r="874" spans="2:10">
      <c r="B874" s="76"/>
      <c r="C874" s="76"/>
      <c r="D874" s="76"/>
      <c r="E874" s="76"/>
      <c r="F874" s="76"/>
      <c r="G874" s="59"/>
      <c r="H874" s="59"/>
      <c r="I874" s="59"/>
      <c r="J874" s="59"/>
    </row>
    <row r="875" spans="2:10">
      <c r="B875" s="76"/>
      <c r="C875" s="76"/>
      <c r="D875" s="76"/>
      <c r="E875" s="76"/>
      <c r="F875" s="76"/>
      <c r="G875" s="59"/>
      <c r="H875" s="59"/>
      <c r="I875" s="59"/>
      <c r="J875" s="59"/>
    </row>
    <row r="876" spans="2:10">
      <c r="B876" s="76"/>
      <c r="C876" s="76"/>
      <c r="D876" s="76"/>
      <c r="E876" s="76"/>
      <c r="F876" s="76"/>
      <c r="G876" s="59"/>
      <c r="H876" s="59"/>
      <c r="I876" s="59"/>
      <c r="J876" s="59"/>
    </row>
    <row r="877" spans="2:10">
      <c r="B877" s="76"/>
      <c r="C877" s="76"/>
      <c r="D877" s="76"/>
      <c r="E877" s="76"/>
      <c r="F877" s="76"/>
      <c r="G877" s="59"/>
      <c r="H877" s="59"/>
      <c r="I877" s="59"/>
      <c r="J877" s="59"/>
    </row>
    <row r="878" spans="2:10">
      <c r="B878" s="76"/>
      <c r="C878" s="76"/>
      <c r="D878" s="76"/>
      <c r="E878" s="76"/>
      <c r="F878" s="76"/>
      <c r="G878" s="59"/>
      <c r="H878" s="59"/>
      <c r="I878" s="59"/>
      <c r="J878" s="59"/>
    </row>
    <row r="879" spans="2:10">
      <c r="B879" s="76"/>
      <c r="C879" s="76"/>
      <c r="D879" s="76"/>
      <c r="E879" s="76"/>
      <c r="F879" s="76"/>
      <c r="G879" s="59"/>
      <c r="H879" s="59"/>
      <c r="I879" s="59"/>
      <c r="J879" s="59"/>
    </row>
    <row r="880" spans="2:10">
      <c r="B880" s="76"/>
      <c r="C880" s="76"/>
      <c r="D880" s="76"/>
      <c r="E880" s="76"/>
      <c r="F880" s="76"/>
      <c r="G880" s="59"/>
      <c r="H880" s="59"/>
      <c r="I880" s="59"/>
      <c r="J880" s="59"/>
    </row>
    <row r="881" spans="2:10">
      <c r="B881" s="76"/>
      <c r="C881" s="76"/>
      <c r="D881" s="76"/>
      <c r="E881" s="76"/>
      <c r="F881" s="76"/>
      <c r="G881" s="59"/>
      <c r="H881" s="59"/>
      <c r="I881" s="59"/>
      <c r="J881" s="59"/>
    </row>
    <row r="882" spans="2:10">
      <c r="B882" s="76"/>
      <c r="C882" s="76"/>
      <c r="D882" s="76"/>
      <c r="E882" s="76"/>
      <c r="F882" s="76"/>
      <c r="G882" s="59"/>
      <c r="H882" s="59"/>
      <c r="I882" s="59"/>
      <c r="J882" s="59"/>
    </row>
    <row r="883" spans="2:10">
      <c r="B883" s="76"/>
      <c r="C883" s="76"/>
      <c r="D883" s="76"/>
      <c r="E883" s="76"/>
      <c r="F883" s="76"/>
      <c r="G883" s="59"/>
      <c r="H883" s="59"/>
      <c r="I883" s="59"/>
      <c r="J883" s="59"/>
    </row>
    <row r="884" spans="2:10">
      <c r="B884" s="76"/>
      <c r="C884" s="76"/>
      <c r="D884" s="76"/>
      <c r="E884" s="76"/>
      <c r="F884" s="76"/>
      <c r="G884" s="59"/>
      <c r="H884" s="59"/>
      <c r="I884" s="59"/>
      <c r="J884" s="59"/>
    </row>
    <row r="885" spans="2:10">
      <c r="B885" s="76"/>
      <c r="C885" s="76"/>
      <c r="D885" s="76"/>
      <c r="E885" s="76"/>
      <c r="F885" s="76"/>
      <c r="G885" s="59"/>
      <c r="H885" s="59"/>
      <c r="I885" s="59"/>
      <c r="J885" s="59"/>
    </row>
    <row r="886" spans="2:10">
      <c r="B886" s="76"/>
      <c r="C886" s="76"/>
      <c r="D886" s="76"/>
      <c r="E886" s="76"/>
      <c r="F886" s="76"/>
      <c r="G886" s="59"/>
      <c r="H886" s="59"/>
      <c r="I886" s="59"/>
      <c r="J886" s="59"/>
    </row>
    <row r="887" spans="2:10">
      <c r="B887" s="76"/>
      <c r="C887" s="76"/>
      <c r="D887" s="76"/>
      <c r="E887" s="76"/>
      <c r="F887" s="76"/>
      <c r="G887" s="59"/>
      <c r="H887" s="59"/>
      <c r="I887" s="59"/>
      <c r="J887" s="59"/>
    </row>
    <row r="888" spans="2:10">
      <c r="B888" s="76"/>
      <c r="C888" s="76"/>
      <c r="D888" s="76"/>
      <c r="E888" s="76"/>
      <c r="F888" s="76"/>
      <c r="G888" s="59"/>
      <c r="H888" s="59"/>
      <c r="I888" s="59"/>
      <c r="J888" s="59"/>
    </row>
    <row r="889" spans="2:10">
      <c r="B889" s="76"/>
      <c r="C889" s="76"/>
      <c r="D889" s="76"/>
      <c r="E889" s="76"/>
      <c r="F889" s="76"/>
      <c r="G889" s="59"/>
      <c r="H889" s="59"/>
      <c r="I889" s="59"/>
      <c r="J889" s="59"/>
    </row>
    <row r="890" spans="2:10">
      <c r="B890" s="76"/>
      <c r="C890" s="76"/>
      <c r="D890" s="76"/>
      <c r="E890" s="76"/>
      <c r="F890" s="76"/>
      <c r="G890" s="59"/>
      <c r="H890" s="59"/>
      <c r="I890" s="59"/>
      <c r="J890" s="59"/>
    </row>
    <row r="891" spans="2:10">
      <c r="B891" s="76"/>
      <c r="C891" s="76"/>
      <c r="D891" s="76"/>
      <c r="E891" s="76"/>
      <c r="F891" s="76"/>
      <c r="G891" s="59"/>
      <c r="H891" s="59"/>
      <c r="I891" s="59"/>
      <c r="J891" s="59"/>
    </row>
    <row r="892" spans="2:10">
      <c r="B892" s="76"/>
      <c r="C892" s="76"/>
      <c r="D892" s="76"/>
      <c r="E892" s="76"/>
      <c r="F892" s="76"/>
      <c r="G892" s="59"/>
      <c r="H892" s="59"/>
      <c r="I892" s="59"/>
      <c r="J892" s="59"/>
    </row>
    <row r="893" spans="2:10">
      <c r="B893" s="76"/>
      <c r="C893" s="76"/>
      <c r="D893" s="76"/>
      <c r="E893" s="76"/>
      <c r="F893" s="76"/>
      <c r="G893" s="59"/>
      <c r="H893" s="59"/>
      <c r="I893" s="59"/>
      <c r="J893" s="59"/>
    </row>
    <row r="894" spans="2:10">
      <c r="B894" s="76"/>
      <c r="C894" s="76"/>
      <c r="D894" s="76"/>
      <c r="E894" s="76"/>
      <c r="F894" s="76"/>
      <c r="G894" s="59"/>
      <c r="H894" s="59"/>
      <c r="I894" s="59"/>
      <c r="J894" s="59"/>
    </row>
    <row r="895" spans="2:10">
      <c r="B895" s="76"/>
      <c r="C895" s="76"/>
      <c r="D895" s="76"/>
      <c r="E895" s="76"/>
      <c r="F895" s="76"/>
      <c r="G895" s="59"/>
      <c r="H895" s="59"/>
      <c r="I895" s="59"/>
      <c r="J895" s="59"/>
    </row>
    <row r="896" spans="2:10">
      <c r="B896" s="76"/>
      <c r="C896" s="76"/>
      <c r="D896" s="76"/>
      <c r="E896" s="76"/>
      <c r="F896" s="76"/>
      <c r="G896" s="59"/>
      <c r="H896" s="59"/>
      <c r="I896" s="59"/>
      <c r="J896" s="59"/>
    </row>
    <row r="897" spans="2:10">
      <c r="B897" s="76"/>
      <c r="C897" s="76"/>
      <c r="D897" s="76"/>
      <c r="E897" s="76"/>
      <c r="F897" s="76"/>
      <c r="G897" s="59"/>
      <c r="H897" s="59"/>
      <c r="I897" s="59"/>
      <c r="J897" s="59"/>
    </row>
    <row r="898" spans="2:10">
      <c r="B898" s="76"/>
      <c r="C898" s="76"/>
      <c r="D898" s="76"/>
      <c r="E898" s="76"/>
      <c r="F898" s="76"/>
      <c r="G898" s="59"/>
      <c r="H898" s="59"/>
      <c r="I898" s="59"/>
      <c r="J898" s="59"/>
    </row>
    <row r="899" spans="2:10">
      <c r="B899" s="76"/>
      <c r="C899" s="76"/>
      <c r="D899" s="76"/>
      <c r="E899" s="76"/>
      <c r="F899" s="76"/>
      <c r="G899" s="59"/>
      <c r="H899" s="59"/>
      <c r="I899" s="59"/>
      <c r="J899" s="59"/>
    </row>
    <row r="900" spans="2:10">
      <c r="B900" s="76"/>
      <c r="C900" s="76"/>
      <c r="D900" s="76"/>
      <c r="E900" s="76"/>
      <c r="F900" s="76"/>
      <c r="G900" s="59"/>
      <c r="H900" s="59"/>
      <c r="I900" s="59"/>
      <c r="J900" s="59"/>
    </row>
    <row r="901" spans="2:10">
      <c r="B901" s="76"/>
      <c r="C901" s="76"/>
      <c r="D901" s="76"/>
      <c r="E901" s="76"/>
      <c r="F901" s="76"/>
      <c r="G901" s="59"/>
      <c r="H901" s="59"/>
      <c r="I901" s="59"/>
      <c r="J901" s="59"/>
    </row>
    <row r="902" spans="2:10">
      <c r="B902" s="76"/>
      <c r="C902" s="76"/>
      <c r="D902" s="76"/>
      <c r="E902" s="76"/>
      <c r="F902" s="76"/>
      <c r="G902" s="59"/>
      <c r="H902" s="59"/>
      <c r="I902" s="59"/>
      <c r="J902" s="59"/>
    </row>
    <row r="903" spans="2:10">
      <c r="B903" s="76"/>
      <c r="C903" s="76"/>
      <c r="D903" s="76"/>
      <c r="E903" s="76"/>
      <c r="F903" s="76"/>
      <c r="G903" s="59"/>
      <c r="H903" s="59"/>
      <c r="I903" s="59"/>
      <c r="J903" s="59"/>
    </row>
    <row r="904" spans="2:10">
      <c r="B904" s="76"/>
      <c r="C904" s="76"/>
      <c r="D904" s="76"/>
      <c r="E904" s="76"/>
      <c r="F904" s="76"/>
      <c r="G904" s="59"/>
      <c r="H904" s="59"/>
      <c r="I904" s="59"/>
      <c r="J904" s="59"/>
    </row>
    <row r="905" spans="2:10">
      <c r="B905" s="76"/>
      <c r="C905" s="76"/>
      <c r="D905" s="76"/>
      <c r="E905" s="76"/>
      <c r="F905" s="76"/>
      <c r="G905" s="59"/>
      <c r="H905" s="59"/>
      <c r="I905" s="59"/>
      <c r="J905" s="59"/>
    </row>
    <row r="906" spans="2:10">
      <c r="B906" s="76"/>
      <c r="C906" s="76"/>
      <c r="D906" s="76"/>
      <c r="E906" s="76"/>
      <c r="F906" s="76"/>
      <c r="G906" s="59"/>
      <c r="H906" s="59"/>
      <c r="I906" s="59"/>
      <c r="J906" s="59"/>
    </row>
    <row r="907" spans="2:10">
      <c r="B907" s="76"/>
      <c r="C907" s="76"/>
      <c r="D907" s="76"/>
      <c r="E907" s="76"/>
      <c r="F907" s="76"/>
      <c r="G907" s="59"/>
      <c r="H907" s="59"/>
      <c r="I907" s="59"/>
      <c r="J907" s="59"/>
    </row>
    <row r="908" spans="2:10">
      <c r="B908" s="76"/>
      <c r="C908" s="76"/>
      <c r="D908" s="76"/>
      <c r="E908" s="76"/>
      <c r="F908" s="76"/>
      <c r="G908" s="59"/>
      <c r="H908" s="59"/>
      <c r="I908" s="59"/>
      <c r="J908" s="59"/>
    </row>
    <row r="909" spans="2:10">
      <c r="B909" s="76"/>
      <c r="C909" s="76"/>
      <c r="D909" s="76"/>
      <c r="E909" s="76"/>
      <c r="F909" s="76"/>
      <c r="G909" s="59"/>
      <c r="H909" s="59"/>
      <c r="I909" s="59"/>
      <c r="J909" s="59"/>
    </row>
    <row r="910" spans="2:10">
      <c r="B910" s="76"/>
      <c r="C910" s="76"/>
      <c r="D910" s="76"/>
      <c r="E910" s="76"/>
      <c r="F910" s="76"/>
      <c r="G910" s="59"/>
      <c r="H910" s="59"/>
      <c r="I910" s="59"/>
      <c r="J910" s="59"/>
    </row>
    <row r="911" spans="2:10">
      <c r="B911" s="76"/>
      <c r="C911" s="76"/>
      <c r="D911" s="76"/>
      <c r="E911" s="76"/>
      <c r="F911" s="76"/>
      <c r="G911" s="59"/>
      <c r="H911" s="59"/>
      <c r="I911" s="59"/>
      <c r="J911" s="59"/>
    </row>
    <row r="912" spans="2:10">
      <c r="B912" s="76"/>
      <c r="C912" s="76"/>
      <c r="D912" s="76"/>
      <c r="E912" s="76"/>
      <c r="F912" s="76"/>
      <c r="G912" s="59"/>
      <c r="H912" s="59"/>
      <c r="I912" s="59"/>
      <c r="J912" s="59"/>
    </row>
    <row r="913" spans="2:10">
      <c r="B913" s="76"/>
      <c r="C913" s="76"/>
      <c r="D913" s="76"/>
      <c r="E913" s="76"/>
      <c r="F913" s="76"/>
      <c r="G913" s="59"/>
      <c r="H913" s="59"/>
      <c r="I913" s="59"/>
      <c r="J913" s="59"/>
    </row>
    <row r="914" spans="2:10">
      <c r="B914" s="76"/>
      <c r="C914" s="76"/>
      <c r="D914" s="76"/>
      <c r="E914" s="76"/>
      <c r="F914" s="76"/>
      <c r="G914" s="59"/>
      <c r="H914" s="59"/>
      <c r="I914" s="59"/>
      <c r="J914" s="59"/>
    </row>
    <row r="915" spans="2:10">
      <c r="B915" s="76"/>
      <c r="C915" s="76"/>
      <c r="D915" s="76"/>
      <c r="E915" s="76"/>
      <c r="F915" s="76"/>
      <c r="G915" s="59"/>
      <c r="H915" s="59"/>
      <c r="I915" s="59"/>
      <c r="J915" s="59"/>
    </row>
    <row r="916" spans="2:10">
      <c r="B916" s="76"/>
      <c r="C916" s="76"/>
      <c r="D916" s="76"/>
      <c r="E916" s="76"/>
      <c r="F916" s="76"/>
      <c r="G916" s="59"/>
      <c r="H916" s="59"/>
      <c r="I916" s="59"/>
      <c r="J916" s="59"/>
    </row>
    <row r="917" spans="2:10">
      <c r="B917" s="76"/>
      <c r="C917" s="76"/>
      <c r="D917" s="76"/>
      <c r="E917" s="76"/>
      <c r="F917" s="76"/>
      <c r="G917" s="59"/>
      <c r="H917" s="59"/>
      <c r="I917" s="59"/>
      <c r="J917" s="59"/>
    </row>
    <row r="918" spans="2:10">
      <c r="B918" s="76"/>
      <c r="C918" s="76"/>
      <c r="D918" s="76"/>
      <c r="E918" s="76"/>
      <c r="F918" s="76"/>
      <c r="G918" s="59"/>
      <c r="H918" s="59"/>
      <c r="I918" s="59"/>
      <c r="J918" s="59"/>
    </row>
    <row r="919" spans="2:10">
      <c r="B919" s="76"/>
      <c r="C919" s="76"/>
      <c r="D919" s="76"/>
      <c r="E919" s="76"/>
      <c r="F919" s="76"/>
      <c r="G919" s="59"/>
      <c r="H919" s="59"/>
      <c r="I919" s="59"/>
      <c r="J919" s="59"/>
    </row>
    <row r="920" spans="2:10">
      <c r="B920" s="76"/>
      <c r="C920" s="76"/>
      <c r="D920" s="76"/>
      <c r="E920" s="76"/>
      <c r="F920" s="76"/>
      <c r="G920" s="59"/>
      <c r="H920" s="59"/>
      <c r="I920" s="59"/>
      <c r="J920" s="59"/>
    </row>
    <row r="921" spans="2:10">
      <c r="B921" s="76"/>
      <c r="C921" s="76"/>
      <c r="D921" s="76"/>
      <c r="E921" s="76"/>
      <c r="F921" s="76"/>
      <c r="G921" s="59"/>
      <c r="H921" s="59"/>
      <c r="I921" s="59"/>
      <c r="J921" s="59"/>
    </row>
    <row r="922" spans="2:10">
      <c r="B922" s="76"/>
      <c r="C922" s="76"/>
      <c r="D922" s="76"/>
      <c r="E922" s="76"/>
      <c r="F922" s="76"/>
      <c r="G922" s="59"/>
      <c r="H922" s="59"/>
      <c r="I922" s="59"/>
      <c r="J922" s="59"/>
    </row>
    <row r="923" spans="2:10">
      <c r="B923" s="76"/>
      <c r="C923" s="76"/>
      <c r="D923" s="76"/>
      <c r="E923" s="76"/>
      <c r="F923" s="76"/>
      <c r="G923" s="59"/>
      <c r="H923" s="59"/>
      <c r="I923" s="59"/>
      <c r="J923" s="59"/>
    </row>
    <row r="924" spans="2:10">
      <c r="B924" s="76"/>
      <c r="C924" s="76"/>
      <c r="D924" s="76"/>
      <c r="E924" s="76"/>
      <c r="F924" s="76"/>
      <c r="G924" s="59"/>
      <c r="H924" s="59"/>
      <c r="I924" s="59"/>
      <c r="J924" s="59"/>
    </row>
    <row r="925" spans="2:10">
      <c r="B925" s="76"/>
      <c r="C925" s="76"/>
      <c r="D925" s="76"/>
      <c r="E925" s="76"/>
      <c r="F925" s="76"/>
      <c r="G925" s="59"/>
      <c r="H925" s="59"/>
      <c r="I925" s="59"/>
      <c r="J925" s="59"/>
    </row>
    <row r="926" spans="2:10">
      <c r="B926" s="76"/>
      <c r="C926" s="76"/>
      <c r="D926" s="76"/>
      <c r="E926" s="76"/>
      <c r="F926" s="76"/>
      <c r="G926" s="59"/>
      <c r="H926" s="59"/>
      <c r="I926" s="59"/>
      <c r="J926" s="59"/>
    </row>
    <row r="927" spans="2:10">
      <c r="B927" s="76"/>
      <c r="C927" s="76"/>
      <c r="D927" s="76"/>
      <c r="E927" s="76"/>
      <c r="F927" s="76"/>
      <c r="G927" s="59"/>
      <c r="H927" s="59"/>
      <c r="I927" s="59"/>
      <c r="J927" s="59"/>
    </row>
    <row r="928" spans="2:10">
      <c r="B928" s="76"/>
      <c r="C928" s="76"/>
      <c r="D928" s="76"/>
      <c r="E928" s="76"/>
      <c r="F928" s="76"/>
      <c r="G928" s="59"/>
      <c r="H928" s="59"/>
      <c r="I928" s="59"/>
      <c r="J928" s="59"/>
    </row>
    <row r="929" spans="2:10">
      <c r="B929" s="76"/>
      <c r="C929" s="76"/>
      <c r="D929" s="76"/>
      <c r="E929" s="76"/>
      <c r="F929" s="76"/>
      <c r="G929" s="59"/>
      <c r="H929" s="59"/>
      <c r="I929" s="59"/>
      <c r="J929" s="59"/>
    </row>
    <row r="930" spans="2:10">
      <c r="B930" s="76"/>
      <c r="C930" s="76"/>
      <c r="D930" s="76"/>
      <c r="E930" s="76"/>
      <c r="F930" s="76"/>
      <c r="G930" s="59"/>
      <c r="H930" s="59"/>
      <c r="I930" s="59"/>
      <c r="J930" s="59"/>
    </row>
    <row r="931" spans="2:10">
      <c r="B931" s="76"/>
      <c r="C931" s="76"/>
      <c r="D931" s="76"/>
      <c r="E931" s="76"/>
      <c r="F931" s="76"/>
      <c r="G931" s="59"/>
      <c r="H931" s="59"/>
      <c r="I931" s="59"/>
      <c r="J931" s="59"/>
    </row>
    <row r="932" spans="2:10">
      <c r="B932" s="76"/>
      <c r="C932" s="76"/>
      <c r="D932" s="76"/>
      <c r="E932" s="76"/>
      <c r="F932" s="76"/>
      <c r="G932" s="59"/>
      <c r="H932" s="59"/>
      <c r="I932" s="59"/>
      <c r="J932" s="59"/>
    </row>
    <row r="933" spans="2:10">
      <c r="B933" s="76"/>
      <c r="C933" s="76"/>
      <c r="D933" s="76"/>
      <c r="E933" s="76"/>
      <c r="F933" s="76"/>
      <c r="G933" s="59"/>
      <c r="H933" s="59"/>
      <c r="I933" s="59"/>
      <c r="J933" s="59"/>
    </row>
    <row r="934" spans="2:10">
      <c r="B934" s="76"/>
      <c r="C934" s="76"/>
      <c r="D934" s="76"/>
      <c r="E934" s="76"/>
      <c r="F934" s="76"/>
      <c r="G934" s="59"/>
      <c r="H934" s="59"/>
      <c r="I934" s="59"/>
      <c r="J934" s="59"/>
    </row>
    <row r="935" spans="2:10">
      <c r="B935" s="76"/>
      <c r="C935" s="76"/>
      <c r="D935" s="76"/>
      <c r="E935" s="76"/>
      <c r="F935" s="76"/>
      <c r="G935" s="59"/>
      <c r="H935" s="59"/>
      <c r="I935" s="59"/>
      <c r="J935" s="59"/>
    </row>
    <row r="936" spans="2:10">
      <c r="B936" s="76"/>
      <c r="C936" s="76"/>
      <c r="D936" s="76"/>
      <c r="E936" s="76"/>
      <c r="F936" s="76"/>
      <c r="G936" s="59"/>
      <c r="H936" s="59"/>
      <c r="I936" s="59"/>
      <c r="J936" s="59"/>
    </row>
    <row r="937" spans="2:10">
      <c r="B937" s="76"/>
      <c r="C937" s="76"/>
      <c r="D937" s="76"/>
      <c r="E937" s="76"/>
      <c r="F937" s="76"/>
      <c r="G937" s="59"/>
      <c r="H937" s="59"/>
      <c r="I937" s="59"/>
      <c r="J937" s="59"/>
    </row>
    <row r="938" spans="2:10">
      <c r="B938" s="76"/>
      <c r="C938" s="76"/>
      <c r="D938" s="76"/>
      <c r="E938" s="76"/>
      <c r="F938" s="76"/>
      <c r="G938" s="59"/>
      <c r="H938" s="59"/>
      <c r="I938" s="59"/>
      <c r="J938" s="59"/>
    </row>
    <row r="939" spans="2:10">
      <c r="B939" s="76"/>
      <c r="C939" s="76"/>
      <c r="D939" s="76"/>
      <c r="E939" s="76"/>
      <c r="F939" s="76"/>
      <c r="G939" s="59"/>
      <c r="H939" s="59"/>
      <c r="I939" s="59"/>
      <c r="J939" s="59"/>
    </row>
    <row r="940" spans="2:10">
      <c r="B940" s="76"/>
      <c r="C940" s="76"/>
      <c r="D940" s="76"/>
      <c r="E940" s="76"/>
      <c r="F940" s="76"/>
      <c r="G940" s="59"/>
      <c r="H940" s="59"/>
      <c r="I940" s="59"/>
      <c r="J940" s="59"/>
    </row>
    <row r="941" spans="2:10">
      <c r="B941" s="76"/>
      <c r="C941" s="76"/>
      <c r="D941" s="76"/>
      <c r="E941" s="76"/>
      <c r="F941" s="76"/>
      <c r="G941" s="59"/>
      <c r="H941" s="59"/>
      <c r="I941" s="59"/>
      <c r="J941" s="59"/>
    </row>
    <row r="942" spans="2:10">
      <c r="B942" s="76"/>
      <c r="C942" s="76"/>
      <c r="D942" s="76"/>
      <c r="E942" s="76"/>
      <c r="F942" s="76"/>
      <c r="G942" s="59"/>
      <c r="H942" s="59"/>
      <c r="I942" s="59"/>
      <c r="J942" s="59"/>
    </row>
    <row r="943" spans="2:10">
      <c r="B943" s="76"/>
      <c r="C943" s="76"/>
      <c r="D943" s="76"/>
      <c r="E943" s="76"/>
      <c r="F943" s="76"/>
      <c r="G943" s="59"/>
      <c r="H943" s="59"/>
      <c r="I943" s="59"/>
      <c r="J943" s="59"/>
    </row>
    <row r="944" spans="2:10">
      <c r="B944" s="76"/>
      <c r="C944" s="76"/>
      <c r="D944" s="76"/>
      <c r="E944" s="76"/>
      <c r="F944" s="76"/>
      <c r="G944" s="59"/>
      <c r="H944" s="59"/>
      <c r="I944" s="59"/>
      <c r="J944" s="59"/>
    </row>
    <row r="945" spans="2:10">
      <c r="B945" s="76"/>
      <c r="C945" s="76"/>
      <c r="D945" s="76"/>
      <c r="E945" s="76"/>
      <c r="F945" s="76"/>
      <c r="G945" s="59"/>
      <c r="H945" s="59"/>
      <c r="I945" s="59"/>
      <c r="J945" s="59"/>
    </row>
    <row r="946" spans="2:10">
      <c r="B946" s="76"/>
      <c r="C946" s="76"/>
      <c r="D946" s="76"/>
      <c r="E946" s="76"/>
      <c r="F946" s="76"/>
      <c r="G946" s="59"/>
      <c r="H946" s="59"/>
      <c r="I946" s="59"/>
      <c r="J946" s="59"/>
    </row>
    <row r="947" spans="2:10">
      <c r="B947" s="76"/>
      <c r="C947" s="76"/>
      <c r="D947" s="76"/>
      <c r="E947" s="76"/>
      <c r="F947" s="76"/>
      <c r="G947" s="59"/>
      <c r="H947" s="59"/>
      <c r="I947" s="59"/>
      <c r="J947" s="59"/>
    </row>
    <row r="948" spans="2:10">
      <c r="B948" s="76"/>
      <c r="C948" s="76"/>
      <c r="D948" s="76"/>
      <c r="E948" s="76"/>
      <c r="F948" s="76"/>
      <c r="G948" s="59"/>
      <c r="H948" s="59"/>
      <c r="I948" s="59"/>
      <c r="J948" s="59"/>
    </row>
    <row r="949" spans="2:10">
      <c r="B949" s="76"/>
      <c r="C949" s="76"/>
      <c r="D949" s="76"/>
      <c r="E949" s="76"/>
      <c r="F949" s="76"/>
      <c r="G949" s="59"/>
      <c r="H949" s="59"/>
      <c r="I949" s="59"/>
      <c r="J949" s="59"/>
    </row>
    <row r="950" spans="2:10">
      <c r="B950" s="76"/>
      <c r="C950" s="76"/>
      <c r="D950" s="76"/>
      <c r="E950" s="76"/>
      <c r="F950" s="76"/>
      <c r="G950" s="59"/>
      <c r="H950" s="59"/>
      <c r="I950" s="59"/>
      <c r="J950" s="59"/>
    </row>
    <row r="951" spans="2:10">
      <c r="B951" s="76"/>
      <c r="C951" s="76"/>
      <c r="D951" s="76"/>
      <c r="E951" s="76"/>
      <c r="F951" s="76"/>
      <c r="G951" s="59"/>
      <c r="H951" s="59"/>
      <c r="I951" s="59"/>
      <c r="J951" s="59"/>
    </row>
    <row r="952" spans="2:10">
      <c r="B952" s="76"/>
      <c r="C952" s="76"/>
      <c r="D952" s="76"/>
      <c r="E952" s="76"/>
      <c r="F952" s="76"/>
      <c r="G952" s="59"/>
      <c r="H952" s="59"/>
      <c r="I952" s="59"/>
      <c r="J952" s="59"/>
    </row>
    <row r="953" spans="2:10">
      <c r="B953" s="76"/>
      <c r="C953" s="76"/>
      <c r="D953" s="76"/>
      <c r="E953" s="76"/>
      <c r="F953" s="76"/>
      <c r="G953" s="59"/>
      <c r="H953" s="59"/>
      <c r="I953" s="59"/>
      <c r="J953" s="59"/>
    </row>
    <row r="954" spans="2:10">
      <c r="B954" s="76"/>
      <c r="C954" s="76"/>
      <c r="D954" s="76"/>
      <c r="E954" s="76"/>
      <c r="F954" s="76"/>
      <c r="G954" s="59"/>
      <c r="H954" s="59"/>
      <c r="I954" s="59"/>
      <c r="J954" s="59"/>
    </row>
    <row r="955" spans="2:10">
      <c r="B955" s="76"/>
      <c r="C955" s="76"/>
      <c r="D955" s="76"/>
      <c r="E955" s="76"/>
      <c r="F955" s="76"/>
      <c r="G955" s="59"/>
      <c r="H955" s="59"/>
      <c r="I955" s="59"/>
      <c r="J955" s="59"/>
    </row>
    <row r="956" spans="2:10">
      <c r="B956" s="76"/>
      <c r="C956" s="76"/>
      <c r="D956" s="76"/>
      <c r="E956" s="76"/>
      <c r="F956" s="76"/>
      <c r="G956" s="59"/>
      <c r="H956" s="59"/>
      <c r="I956" s="59"/>
      <c r="J956" s="59"/>
    </row>
    <row r="957" spans="2:10">
      <c r="B957" s="76"/>
      <c r="C957" s="76"/>
      <c r="D957" s="76"/>
      <c r="E957" s="76"/>
      <c r="F957" s="76"/>
      <c r="G957" s="59"/>
      <c r="H957" s="59"/>
      <c r="I957" s="59"/>
      <c r="J957" s="59"/>
    </row>
    <row r="958" spans="2:10">
      <c r="B958" s="76"/>
      <c r="C958" s="76"/>
      <c r="D958" s="76"/>
      <c r="E958" s="76"/>
      <c r="F958" s="76"/>
      <c r="G958" s="59"/>
      <c r="H958" s="59"/>
      <c r="I958" s="59"/>
      <c r="J958" s="59"/>
    </row>
    <row r="959" spans="2:10">
      <c r="B959" s="76"/>
      <c r="C959" s="76"/>
      <c r="D959" s="76"/>
      <c r="E959" s="76"/>
      <c r="F959" s="76"/>
      <c r="G959" s="59"/>
      <c r="H959" s="59"/>
      <c r="I959" s="59"/>
      <c r="J959" s="59"/>
    </row>
    <row r="960" spans="2:10">
      <c r="B960" s="76"/>
      <c r="C960" s="76"/>
      <c r="D960" s="76"/>
      <c r="E960" s="76"/>
      <c r="F960" s="76"/>
      <c r="G960" s="59"/>
      <c r="H960" s="59"/>
      <c r="I960" s="59"/>
      <c r="J960" s="59"/>
    </row>
    <row r="961" spans="2:10">
      <c r="B961" s="76"/>
      <c r="C961" s="76"/>
      <c r="D961" s="76"/>
      <c r="E961" s="76"/>
      <c r="F961" s="76"/>
      <c r="G961" s="59"/>
      <c r="H961" s="59"/>
      <c r="I961" s="59"/>
      <c r="J961" s="59"/>
    </row>
    <row r="962" spans="2:10">
      <c r="B962" s="76"/>
      <c r="C962" s="76"/>
      <c r="D962" s="76"/>
      <c r="E962" s="76"/>
      <c r="F962" s="76"/>
      <c r="G962" s="59"/>
      <c r="H962" s="59"/>
      <c r="I962" s="59"/>
      <c r="J962" s="59"/>
    </row>
    <row r="963" spans="2:10">
      <c r="B963" s="76"/>
      <c r="C963" s="76"/>
      <c r="D963" s="76"/>
      <c r="E963" s="76"/>
      <c r="F963" s="76"/>
      <c r="G963" s="59"/>
      <c r="H963" s="59"/>
      <c r="I963" s="59"/>
      <c r="J963" s="59"/>
    </row>
    <row r="964" spans="2:10">
      <c r="B964" s="76"/>
      <c r="C964" s="76"/>
      <c r="D964" s="76"/>
      <c r="E964" s="76"/>
      <c r="F964" s="76"/>
      <c r="G964" s="59"/>
      <c r="H964" s="59"/>
      <c r="I964" s="59"/>
      <c r="J964" s="59"/>
    </row>
    <row r="965" spans="2:10">
      <c r="B965" s="76"/>
      <c r="C965" s="76"/>
      <c r="D965" s="76"/>
      <c r="E965" s="76"/>
      <c r="F965" s="76"/>
      <c r="G965" s="59"/>
      <c r="H965" s="59"/>
      <c r="I965" s="59"/>
      <c r="J965" s="59"/>
    </row>
    <row r="966" spans="2:10">
      <c r="B966" s="76"/>
      <c r="C966" s="76"/>
      <c r="D966" s="76"/>
      <c r="E966" s="76"/>
      <c r="F966" s="76"/>
      <c r="G966" s="59"/>
      <c r="H966" s="59"/>
      <c r="I966" s="59"/>
      <c r="J966" s="59"/>
    </row>
    <row r="967" spans="2:10">
      <c r="B967" s="76"/>
      <c r="C967" s="76"/>
      <c r="D967" s="76"/>
      <c r="E967" s="76"/>
      <c r="F967" s="76"/>
      <c r="G967" s="59"/>
      <c r="H967" s="59"/>
      <c r="I967" s="59"/>
      <c r="J967" s="59"/>
    </row>
    <row r="968" spans="2:10">
      <c r="B968" s="76"/>
      <c r="C968" s="76"/>
      <c r="D968" s="76"/>
      <c r="E968" s="76"/>
      <c r="F968" s="76"/>
      <c r="G968" s="59"/>
      <c r="H968" s="59"/>
      <c r="I968" s="59"/>
      <c r="J968" s="59"/>
    </row>
    <row r="969" spans="2:10">
      <c r="B969" s="76"/>
      <c r="C969" s="76"/>
      <c r="D969" s="76"/>
      <c r="E969" s="76"/>
      <c r="F969" s="76"/>
      <c r="G969" s="59"/>
      <c r="H969" s="59"/>
      <c r="I969" s="59"/>
      <c r="J969" s="59"/>
    </row>
    <row r="970" spans="2:10">
      <c r="B970" s="76"/>
      <c r="C970" s="76"/>
      <c r="D970" s="76"/>
      <c r="E970" s="76"/>
      <c r="F970" s="76"/>
      <c r="G970" s="59"/>
      <c r="H970" s="59"/>
      <c r="I970" s="59"/>
      <c r="J970" s="59"/>
    </row>
    <row r="971" spans="2:10">
      <c r="B971" s="76"/>
      <c r="C971" s="76"/>
      <c r="D971" s="76"/>
      <c r="E971" s="76"/>
      <c r="F971" s="76"/>
      <c r="G971" s="59"/>
      <c r="H971" s="59"/>
      <c r="I971" s="59"/>
      <c r="J971" s="59"/>
    </row>
    <row r="972" spans="2:10">
      <c r="B972" s="76"/>
      <c r="C972" s="76"/>
      <c r="D972" s="76"/>
      <c r="E972" s="76"/>
      <c r="F972" s="76"/>
      <c r="G972" s="59"/>
      <c r="H972" s="59"/>
      <c r="I972" s="59"/>
      <c r="J972" s="59"/>
    </row>
    <row r="973" spans="2:10">
      <c r="B973" s="76"/>
      <c r="C973" s="76"/>
      <c r="D973" s="76"/>
      <c r="E973" s="76"/>
      <c r="F973" s="76"/>
      <c r="G973" s="59"/>
      <c r="H973" s="59"/>
      <c r="I973" s="59"/>
      <c r="J973" s="59"/>
    </row>
    <row r="974" spans="2:10">
      <c r="B974" s="76"/>
      <c r="C974" s="76"/>
      <c r="D974" s="76"/>
      <c r="E974" s="76"/>
      <c r="F974" s="76"/>
      <c r="G974" s="59"/>
      <c r="H974" s="59"/>
      <c r="I974" s="59"/>
      <c r="J974" s="59"/>
    </row>
    <row r="975" spans="2:10">
      <c r="B975" s="76"/>
      <c r="C975" s="76"/>
      <c r="D975" s="76"/>
      <c r="E975" s="76"/>
      <c r="F975" s="76"/>
      <c r="G975" s="59"/>
      <c r="H975" s="59"/>
      <c r="I975" s="59"/>
      <c r="J975" s="59"/>
    </row>
    <row r="976" spans="2:10">
      <c r="B976" s="76"/>
      <c r="C976" s="76"/>
      <c r="D976" s="76"/>
      <c r="E976" s="76"/>
      <c r="F976" s="76"/>
      <c r="G976" s="59"/>
      <c r="H976" s="59"/>
      <c r="I976" s="59"/>
      <c r="J976" s="59"/>
    </row>
    <row r="977" spans="2:10">
      <c r="B977" s="76"/>
      <c r="C977" s="76"/>
      <c r="D977" s="76"/>
      <c r="E977" s="76"/>
      <c r="F977" s="76"/>
      <c r="G977" s="59"/>
      <c r="H977" s="59"/>
      <c r="I977" s="59"/>
      <c r="J977" s="59"/>
    </row>
    <row r="978" spans="2:10">
      <c r="B978" s="76"/>
      <c r="C978" s="76"/>
      <c r="D978" s="76"/>
      <c r="E978" s="76"/>
      <c r="F978" s="76"/>
      <c r="G978" s="59"/>
      <c r="H978" s="59"/>
      <c r="I978" s="59"/>
      <c r="J978" s="59"/>
    </row>
    <row r="979" spans="2:10">
      <c r="B979" s="76"/>
      <c r="C979" s="76"/>
      <c r="D979" s="76"/>
      <c r="E979" s="76"/>
      <c r="F979" s="76"/>
      <c r="G979" s="59"/>
      <c r="H979" s="59"/>
      <c r="I979" s="59"/>
      <c r="J979" s="59"/>
    </row>
    <row r="980" spans="2:10">
      <c r="B980" s="76"/>
      <c r="C980" s="76"/>
      <c r="D980" s="76"/>
      <c r="E980" s="76"/>
      <c r="F980" s="76"/>
      <c r="G980" s="59"/>
      <c r="H980" s="59"/>
      <c r="I980" s="59"/>
      <c r="J980" s="59"/>
    </row>
    <row r="981" spans="2:10">
      <c r="B981" s="76"/>
      <c r="C981" s="76"/>
      <c r="D981" s="76"/>
      <c r="E981" s="76"/>
      <c r="F981" s="76"/>
      <c r="G981" s="59"/>
      <c r="H981" s="59"/>
      <c r="I981" s="59"/>
      <c r="J981" s="59"/>
    </row>
    <row r="982" spans="2:10">
      <c r="B982" s="76"/>
      <c r="C982" s="76"/>
      <c r="D982" s="76"/>
      <c r="E982" s="76"/>
      <c r="F982" s="76"/>
      <c r="G982" s="59"/>
      <c r="H982" s="59"/>
      <c r="I982" s="59"/>
      <c r="J982" s="59"/>
    </row>
    <row r="983" spans="2:10">
      <c r="B983" s="76"/>
      <c r="C983" s="76"/>
      <c r="D983" s="76"/>
      <c r="E983" s="76"/>
      <c r="F983" s="76"/>
      <c r="G983" s="59"/>
      <c r="H983" s="59"/>
      <c r="I983" s="59"/>
      <c r="J983" s="59"/>
    </row>
    <row r="984" spans="2:10">
      <c r="B984" s="76"/>
      <c r="C984" s="76"/>
      <c r="D984" s="76"/>
      <c r="E984" s="76"/>
      <c r="F984" s="76"/>
      <c r="G984" s="59"/>
      <c r="H984" s="59"/>
      <c r="I984" s="59"/>
      <c r="J984" s="59"/>
    </row>
    <row r="985" spans="2:10">
      <c r="B985" s="76"/>
      <c r="C985" s="76"/>
      <c r="D985" s="76"/>
      <c r="E985" s="76"/>
      <c r="F985" s="76"/>
      <c r="G985" s="59"/>
      <c r="H985" s="59"/>
      <c r="I985" s="59"/>
      <c r="J985" s="59"/>
    </row>
    <row r="986" spans="2:10">
      <c r="B986" s="76"/>
      <c r="C986" s="76"/>
      <c r="D986" s="76"/>
      <c r="E986" s="76"/>
      <c r="F986" s="76"/>
      <c r="G986" s="59"/>
      <c r="H986" s="59"/>
      <c r="I986" s="59"/>
      <c r="J986" s="59"/>
    </row>
    <row r="987" spans="2:10">
      <c r="B987" s="76"/>
      <c r="C987" s="76"/>
      <c r="D987" s="76"/>
      <c r="E987" s="76"/>
      <c r="F987" s="76"/>
      <c r="G987" s="59"/>
      <c r="H987" s="59"/>
      <c r="I987" s="59"/>
      <c r="J987" s="59"/>
    </row>
    <row r="988" spans="2:10">
      <c r="B988" s="76"/>
      <c r="C988" s="76"/>
      <c r="D988" s="76"/>
      <c r="E988" s="76"/>
      <c r="F988" s="76"/>
      <c r="G988" s="59"/>
      <c r="H988" s="59"/>
      <c r="I988" s="59"/>
      <c r="J988" s="59"/>
    </row>
    <row r="989" spans="2:10">
      <c r="B989" s="76"/>
      <c r="C989" s="76"/>
      <c r="D989" s="76"/>
      <c r="E989" s="76"/>
      <c r="F989" s="76"/>
      <c r="G989" s="59"/>
      <c r="H989" s="59"/>
      <c r="I989" s="59"/>
      <c r="J989" s="59"/>
    </row>
    <row r="990" spans="2:10">
      <c r="B990" s="76"/>
      <c r="C990" s="76"/>
      <c r="D990" s="76"/>
      <c r="E990" s="76"/>
      <c r="F990" s="76"/>
      <c r="G990" s="59"/>
      <c r="H990" s="59"/>
      <c r="I990" s="59"/>
      <c r="J990" s="59"/>
    </row>
    <row r="991" spans="2:10">
      <c r="B991" s="76"/>
      <c r="C991" s="76"/>
      <c r="D991" s="76"/>
      <c r="E991" s="76"/>
      <c r="F991" s="76"/>
      <c r="G991" s="59"/>
      <c r="H991" s="59"/>
      <c r="I991" s="59"/>
      <c r="J991" s="59"/>
    </row>
    <row r="992" spans="2:10">
      <c r="B992" s="76"/>
      <c r="C992" s="76"/>
      <c r="D992" s="76"/>
      <c r="E992" s="76"/>
      <c r="F992" s="76"/>
      <c r="G992" s="59"/>
      <c r="H992" s="59"/>
      <c r="I992" s="59"/>
      <c r="J992" s="59"/>
    </row>
    <row r="993" spans="2:10">
      <c r="B993" s="76"/>
      <c r="C993" s="76"/>
      <c r="D993" s="76"/>
      <c r="E993" s="76"/>
      <c r="F993" s="76"/>
      <c r="G993" s="59"/>
      <c r="H993" s="59"/>
      <c r="I993" s="59"/>
      <c r="J993" s="59"/>
    </row>
    <row r="994" spans="2:10">
      <c r="B994" s="76"/>
      <c r="C994" s="76"/>
      <c r="D994" s="76"/>
      <c r="E994" s="76"/>
      <c r="F994" s="76"/>
      <c r="G994" s="59"/>
      <c r="H994" s="59"/>
      <c r="I994" s="59"/>
      <c r="J994" s="59"/>
    </row>
    <row r="995" spans="2:10">
      <c r="B995" s="76"/>
      <c r="C995" s="76"/>
      <c r="D995" s="76"/>
      <c r="E995" s="76"/>
      <c r="F995" s="76"/>
      <c r="G995" s="59"/>
      <c r="H995" s="59"/>
      <c r="I995" s="59"/>
      <c r="J995" s="59"/>
    </row>
    <row r="996" spans="2:10">
      <c r="B996" s="76"/>
      <c r="C996" s="76"/>
      <c r="D996" s="76"/>
      <c r="E996" s="76"/>
      <c r="F996" s="76"/>
      <c r="G996" s="59"/>
      <c r="H996" s="59"/>
      <c r="I996" s="59"/>
      <c r="J996" s="59"/>
    </row>
    <row r="997" spans="2:10">
      <c r="B997" s="76"/>
      <c r="C997" s="76"/>
      <c r="D997" s="76"/>
      <c r="E997" s="76"/>
      <c r="F997" s="76"/>
      <c r="G997" s="59"/>
      <c r="H997" s="59"/>
      <c r="I997" s="59"/>
      <c r="J997" s="59"/>
    </row>
    <row r="998" spans="2:10">
      <c r="B998" s="76"/>
      <c r="C998" s="76"/>
      <c r="D998" s="76"/>
      <c r="E998" s="76"/>
      <c r="F998" s="76"/>
      <c r="G998" s="59"/>
      <c r="H998" s="59"/>
      <c r="I998" s="59"/>
      <c r="J998" s="59"/>
    </row>
    <row r="999" spans="2:10">
      <c r="B999" s="76"/>
      <c r="C999" s="76"/>
      <c r="D999" s="76"/>
      <c r="E999" s="76"/>
      <c r="F999" s="76"/>
      <c r="G999" s="59"/>
      <c r="H999" s="59"/>
      <c r="I999" s="59"/>
      <c r="J999" s="59"/>
    </row>
    <row r="1000" spans="2:10">
      <c r="B1000" s="76"/>
      <c r="C1000" s="76"/>
      <c r="D1000" s="76"/>
      <c r="E1000" s="76"/>
      <c r="F1000" s="76"/>
      <c r="G1000" s="59"/>
      <c r="H1000" s="59"/>
      <c r="I1000" s="59"/>
      <c r="J1000" s="59"/>
    </row>
    <row r="1001" spans="2:10">
      <c r="B1001" s="76"/>
      <c r="C1001" s="76"/>
      <c r="D1001" s="76"/>
      <c r="E1001" s="76"/>
      <c r="F1001" s="76"/>
      <c r="G1001" s="59"/>
      <c r="H1001" s="59"/>
      <c r="I1001" s="59"/>
      <c r="J1001" s="59"/>
    </row>
    <row r="1002" spans="2:10">
      <c r="B1002" s="76"/>
      <c r="C1002" s="76"/>
      <c r="D1002" s="76"/>
      <c r="E1002" s="76"/>
      <c r="F1002" s="76"/>
      <c r="G1002" s="59"/>
      <c r="H1002" s="59"/>
      <c r="I1002" s="59"/>
      <c r="J1002" s="59"/>
    </row>
    <row r="1003" spans="2:10">
      <c r="B1003" s="76"/>
      <c r="C1003" s="76"/>
      <c r="D1003" s="76"/>
      <c r="E1003" s="76"/>
      <c r="F1003" s="76"/>
      <c r="G1003" s="59"/>
      <c r="H1003" s="59"/>
      <c r="I1003" s="59"/>
      <c r="J1003" s="59"/>
    </row>
    <row r="1004" spans="2:10">
      <c r="B1004" s="76"/>
      <c r="C1004" s="76"/>
      <c r="D1004" s="76"/>
      <c r="E1004" s="76"/>
      <c r="F1004" s="76"/>
      <c r="G1004" s="59"/>
      <c r="H1004" s="59"/>
      <c r="I1004" s="59"/>
      <c r="J1004" s="59"/>
    </row>
    <row r="1005" spans="2:10">
      <c r="B1005" s="76"/>
      <c r="C1005" s="76"/>
      <c r="D1005" s="76"/>
      <c r="E1005" s="76"/>
      <c r="F1005" s="76"/>
      <c r="G1005" s="59"/>
      <c r="H1005" s="59"/>
      <c r="I1005" s="59"/>
      <c r="J1005" s="59"/>
    </row>
    <row r="1006" spans="2:10">
      <c r="B1006" s="76"/>
      <c r="C1006" s="76"/>
      <c r="D1006" s="76"/>
      <c r="E1006" s="76"/>
      <c r="F1006" s="76"/>
      <c r="G1006" s="59"/>
      <c r="H1006" s="59"/>
      <c r="I1006" s="59"/>
      <c r="J1006" s="59"/>
    </row>
    <row r="1007" spans="2:10">
      <c r="B1007" s="76"/>
      <c r="C1007" s="76"/>
      <c r="D1007" s="76"/>
      <c r="E1007" s="76"/>
      <c r="F1007" s="76"/>
      <c r="G1007" s="59"/>
      <c r="H1007" s="59"/>
      <c r="I1007" s="59"/>
      <c r="J1007" s="59"/>
    </row>
    <row r="1008" spans="7:10">
      <c r="G1008" s="48"/>
      <c r="H1008" s="48"/>
      <c r="I1008" s="48"/>
      <c r="J1008" s="59"/>
    </row>
    <row r="1009" spans="7:10">
      <c r="G1009" s="48"/>
      <c r="H1009" s="48"/>
      <c r="I1009" s="48"/>
      <c r="J1009" s="59"/>
    </row>
    <row r="1010" spans="7:10">
      <c r="G1010" s="48"/>
      <c r="H1010" s="48"/>
      <c r="I1010" s="48"/>
      <c r="J1010" s="59"/>
    </row>
    <row r="1011" spans="7:10">
      <c r="G1011" s="48"/>
      <c r="H1011" s="48"/>
      <c r="I1011" s="48"/>
      <c r="J1011" s="59"/>
    </row>
    <row r="1012" spans="7:10">
      <c r="G1012" s="48"/>
      <c r="H1012" s="48"/>
      <c r="I1012" s="48"/>
      <c r="J1012" s="59"/>
    </row>
    <row r="1013" spans="7:10">
      <c r="G1013" s="48"/>
      <c r="H1013" s="48"/>
      <c r="I1013" s="48"/>
      <c r="J1013" s="59"/>
    </row>
    <row r="1014" spans="7:10">
      <c r="G1014" s="48"/>
      <c r="H1014" s="48"/>
      <c r="I1014" s="48"/>
      <c r="J1014" s="59"/>
    </row>
    <row r="1015" spans="7:10">
      <c r="G1015" s="48"/>
      <c r="H1015" s="48"/>
      <c r="I1015" s="48"/>
      <c r="J1015" s="59"/>
    </row>
    <row r="1016" spans="7:10">
      <c r="G1016" s="48"/>
      <c r="H1016" s="48"/>
      <c r="I1016" s="48"/>
      <c r="J1016" s="59"/>
    </row>
    <row r="1017" spans="7:10">
      <c r="G1017" s="48"/>
      <c r="H1017" s="48"/>
      <c r="I1017" s="48"/>
      <c r="J1017" s="59"/>
    </row>
    <row r="1018" spans="7:10">
      <c r="G1018" s="48"/>
      <c r="H1018" s="48"/>
      <c r="I1018" s="48"/>
      <c r="J1018" s="59"/>
    </row>
    <row r="1019" spans="7:10">
      <c r="G1019" s="48"/>
      <c r="H1019" s="48"/>
      <c r="I1019" s="48"/>
      <c r="J1019" s="59"/>
    </row>
    <row r="1020" spans="7:10">
      <c r="G1020" s="48"/>
      <c r="H1020" s="48"/>
      <c r="I1020" s="48"/>
      <c r="J1020" s="59"/>
    </row>
    <row r="1021" spans="7:10">
      <c r="G1021" s="48"/>
      <c r="H1021" s="48"/>
      <c r="I1021" s="48"/>
      <c r="J1021" s="59"/>
    </row>
    <row r="1022" spans="7:10">
      <c r="G1022" s="48"/>
      <c r="H1022" s="48"/>
      <c r="I1022" s="48"/>
      <c r="J1022" s="59"/>
    </row>
    <row r="1023" spans="7:10">
      <c r="G1023" s="48"/>
      <c r="H1023" s="48"/>
      <c r="I1023" s="48"/>
      <c r="J1023" s="59"/>
    </row>
    <row r="1024" spans="7:10">
      <c r="G1024" s="48"/>
      <c r="H1024" s="48"/>
      <c r="I1024" s="48"/>
      <c r="J1024" s="59"/>
    </row>
    <row r="1025" spans="7:10">
      <c r="G1025" s="48"/>
      <c r="H1025" s="48"/>
      <c r="I1025" s="48"/>
      <c r="J1025" s="59"/>
    </row>
    <row r="1026" spans="7:10">
      <c r="G1026" s="48"/>
      <c r="H1026" s="48"/>
      <c r="I1026" s="48"/>
      <c r="J1026" s="59"/>
    </row>
    <row r="1027" spans="7:10">
      <c r="G1027" s="48"/>
      <c r="H1027" s="48"/>
      <c r="I1027" s="48"/>
      <c r="J1027" s="59"/>
    </row>
    <row r="1028" spans="7:10">
      <c r="G1028" s="48"/>
      <c r="H1028" s="48"/>
      <c r="I1028" s="48"/>
      <c r="J1028" s="59"/>
    </row>
    <row r="1029" spans="7:10">
      <c r="G1029" s="48"/>
      <c r="H1029" s="48"/>
      <c r="I1029" s="48"/>
      <c r="J1029" s="59"/>
    </row>
    <row r="1030" spans="7:10">
      <c r="G1030" s="48"/>
      <c r="H1030" s="48"/>
      <c r="I1030" s="48"/>
      <c r="J1030" s="59"/>
    </row>
    <row r="1031" spans="7:10">
      <c r="G1031" s="48"/>
      <c r="H1031" s="48"/>
      <c r="I1031" s="48"/>
      <c r="J1031" s="59"/>
    </row>
    <row r="1032" spans="7:10">
      <c r="G1032" s="48"/>
      <c r="H1032" s="48"/>
      <c r="I1032" s="48"/>
      <c r="J1032" s="59"/>
    </row>
    <row r="1033" spans="7:10">
      <c r="G1033" s="48"/>
      <c r="H1033" s="48"/>
      <c r="I1033" s="48"/>
      <c r="J1033" s="59"/>
    </row>
    <row r="1034" spans="7:10">
      <c r="G1034" s="48"/>
      <c r="H1034" s="48"/>
      <c r="I1034" s="48"/>
      <c r="J1034" s="59"/>
    </row>
    <row r="1035" spans="7:10">
      <c r="G1035" s="48"/>
      <c r="H1035" s="48"/>
      <c r="I1035" s="48"/>
      <c r="J1035" s="59"/>
    </row>
    <row r="1036" spans="7:10">
      <c r="G1036" s="48"/>
      <c r="H1036" s="48"/>
      <c r="I1036" s="48"/>
      <c r="J1036" s="59"/>
    </row>
    <row r="1037" spans="7:10">
      <c r="G1037" s="48"/>
      <c r="H1037" s="48"/>
      <c r="I1037" s="48"/>
      <c r="J1037" s="59"/>
    </row>
    <row r="1038" spans="7:10">
      <c r="G1038" s="48"/>
      <c r="H1038" s="48"/>
      <c r="I1038" s="48"/>
      <c r="J1038" s="59"/>
    </row>
    <row r="1039" spans="7:10">
      <c r="G1039" s="48"/>
      <c r="H1039" s="48"/>
      <c r="I1039" s="48"/>
      <c r="J1039" s="59"/>
    </row>
    <row r="1040" spans="7:10">
      <c r="G1040" s="48"/>
      <c r="H1040" s="48"/>
      <c r="I1040" s="48"/>
      <c r="J1040" s="59"/>
    </row>
    <row r="1041" spans="7:10">
      <c r="G1041" s="48"/>
      <c r="H1041" s="48"/>
      <c r="I1041" s="48"/>
      <c r="J1041" s="59"/>
    </row>
    <row r="1042" spans="7:10">
      <c r="G1042" s="48"/>
      <c r="H1042" s="48"/>
      <c r="I1042" s="48"/>
      <c r="J1042" s="59"/>
    </row>
    <row r="1043" spans="7:10">
      <c r="G1043" s="48"/>
      <c r="H1043" s="48"/>
      <c r="I1043" s="48"/>
      <c r="J1043" s="59"/>
    </row>
    <row r="1044" spans="7:10">
      <c r="G1044" s="48"/>
      <c r="H1044" s="48"/>
      <c r="I1044" s="48"/>
      <c r="J1044" s="59"/>
    </row>
    <row r="1045" spans="7:10">
      <c r="G1045" s="48"/>
      <c r="H1045" s="48"/>
      <c r="I1045" s="48"/>
      <c r="J1045" s="59"/>
    </row>
    <row r="1046" spans="7:10">
      <c r="G1046" s="48"/>
      <c r="H1046" s="48"/>
      <c r="I1046" s="48"/>
      <c r="J1046" s="59"/>
    </row>
    <row r="1047" spans="7:10">
      <c r="G1047" s="48"/>
      <c r="H1047" s="48"/>
      <c r="I1047" s="48"/>
      <c r="J1047" s="59"/>
    </row>
    <row r="1048" spans="7:10">
      <c r="G1048" s="48"/>
      <c r="H1048" s="48"/>
      <c r="I1048" s="48"/>
      <c r="J1048" s="59"/>
    </row>
    <row r="1049" spans="7:10">
      <c r="G1049" s="48"/>
      <c r="H1049" s="48"/>
      <c r="I1049" s="48"/>
      <c r="J1049" s="59"/>
    </row>
    <row r="1050" spans="7:10">
      <c r="G1050" s="48"/>
      <c r="H1050" s="48"/>
      <c r="I1050" s="48"/>
      <c r="J1050" s="59"/>
    </row>
    <row r="1051" spans="7:10">
      <c r="G1051" s="48"/>
      <c r="H1051" s="48"/>
      <c r="I1051" s="48"/>
      <c r="J1051" s="59"/>
    </row>
    <row r="1052" spans="7:10">
      <c r="G1052" s="48"/>
      <c r="H1052" s="48"/>
      <c r="I1052" s="48"/>
      <c r="J1052" s="59"/>
    </row>
    <row r="1053" spans="7:10">
      <c r="G1053" s="48"/>
      <c r="H1053" s="48"/>
      <c r="I1053" s="48"/>
      <c r="J1053" s="59"/>
    </row>
    <row r="1054" spans="7:10">
      <c r="G1054" s="48"/>
      <c r="H1054" s="48"/>
      <c r="I1054" s="48"/>
      <c r="J1054" s="59"/>
    </row>
    <row r="1055" spans="7:10">
      <c r="G1055" s="48"/>
      <c r="H1055" s="48"/>
      <c r="I1055" s="48"/>
      <c r="J1055" s="59"/>
    </row>
    <row r="1056" spans="7:10">
      <c r="G1056" s="48"/>
      <c r="H1056" s="48"/>
      <c r="I1056" s="48"/>
      <c r="J1056" s="59"/>
    </row>
    <row r="1057" spans="7:10">
      <c r="G1057" s="48"/>
      <c r="H1057" s="48"/>
      <c r="I1057" s="48"/>
      <c r="J1057" s="59"/>
    </row>
    <row r="1058" spans="7:10">
      <c r="G1058" s="48"/>
      <c r="H1058" s="48"/>
      <c r="I1058" s="48"/>
      <c r="J1058" s="59"/>
    </row>
    <row r="1059" spans="7:10">
      <c r="G1059" s="48"/>
      <c r="H1059" s="48"/>
      <c r="I1059" s="48"/>
      <c r="J1059" s="59"/>
    </row>
    <row r="1060" spans="7:10">
      <c r="G1060" s="48"/>
      <c r="H1060" s="48"/>
      <c r="I1060" s="48"/>
      <c r="J1060" s="59"/>
    </row>
    <row r="1061" spans="7:10">
      <c r="G1061" s="48"/>
      <c r="H1061" s="48"/>
      <c r="I1061" s="48"/>
      <c r="J1061" s="59"/>
    </row>
    <row r="1062" spans="7:10">
      <c r="G1062" s="48"/>
      <c r="H1062" s="48"/>
      <c r="I1062" s="48"/>
      <c r="J1062" s="59"/>
    </row>
    <row r="1063" spans="7:10">
      <c r="G1063" s="48"/>
      <c r="H1063" s="48"/>
      <c r="I1063" s="48"/>
      <c r="J1063" s="59"/>
    </row>
    <row r="1064" spans="7:10">
      <c r="G1064" s="48"/>
      <c r="H1064" s="48"/>
      <c r="I1064" s="48"/>
      <c r="J1064" s="59"/>
    </row>
    <row r="1065" spans="7:10">
      <c r="G1065" s="48"/>
      <c r="H1065" s="48"/>
      <c r="I1065" s="48"/>
      <c r="J1065" s="59"/>
    </row>
    <row r="1066" spans="7:10">
      <c r="G1066" s="48"/>
      <c r="H1066" s="48"/>
      <c r="I1066" s="48"/>
      <c r="J1066" s="59"/>
    </row>
    <row r="1067" spans="7:10">
      <c r="G1067" s="48"/>
      <c r="H1067" s="48"/>
      <c r="I1067" s="48"/>
      <c r="J1067" s="59"/>
    </row>
    <row r="1068" spans="7:10">
      <c r="G1068" s="48"/>
      <c r="H1068" s="48"/>
      <c r="I1068" s="48"/>
      <c r="J1068" s="59"/>
    </row>
    <row r="1069" spans="7:10">
      <c r="G1069" s="48"/>
      <c r="H1069" s="48"/>
      <c r="I1069" s="48"/>
      <c r="J1069" s="59"/>
    </row>
    <row r="1070" spans="7:10">
      <c r="G1070" s="48"/>
      <c r="H1070" s="48"/>
      <c r="I1070" s="48"/>
      <c r="J1070" s="59"/>
    </row>
    <row r="1071" spans="7:10">
      <c r="G1071" s="48"/>
      <c r="H1071" s="48"/>
      <c r="I1071" s="48"/>
      <c r="J1071" s="59"/>
    </row>
    <row r="1072" spans="7:10">
      <c r="G1072" s="48"/>
      <c r="H1072" s="48"/>
      <c r="I1072" s="48"/>
      <c r="J1072" s="59"/>
    </row>
    <row r="1073" spans="7:10">
      <c r="G1073" s="48"/>
      <c r="H1073" s="48"/>
      <c r="I1073" s="48"/>
      <c r="J1073" s="59"/>
    </row>
    <row r="1074" spans="7:10">
      <c r="G1074" s="48"/>
      <c r="H1074" s="48"/>
      <c r="I1074" s="48"/>
      <c r="J1074" s="59"/>
    </row>
    <row r="1075" spans="7:10">
      <c r="G1075" s="48"/>
      <c r="H1075" s="48"/>
      <c r="I1075" s="48"/>
      <c r="J1075" s="59"/>
    </row>
    <row r="1076" spans="7:10">
      <c r="G1076" s="48"/>
      <c r="H1076" s="48"/>
      <c r="I1076" s="48"/>
      <c r="J1076" s="59"/>
    </row>
    <row r="1077" spans="7:10">
      <c r="G1077" s="48"/>
      <c r="H1077" s="48"/>
      <c r="I1077" s="48"/>
      <c r="J1077" s="59"/>
    </row>
    <row r="1078" spans="7:10">
      <c r="G1078" s="48"/>
      <c r="H1078" s="48"/>
      <c r="I1078" s="48"/>
      <c r="J1078" s="59"/>
    </row>
    <row r="1079" spans="7:10">
      <c r="G1079" s="48"/>
      <c r="H1079" s="48"/>
      <c r="I1079" s="48"/>
      <c r="J1079" s="59"/>
    </row>
    <row r="1080" spans="7:10">
      <c r="G1080" s="48"/>
      <c r="H1080" s="48"/>
      <c r="I1080" s="48"/>
      <c r="J1080" s="59"/>
    </row>
    <row r="1081" spans="7:10">
      <c r="G1081" s="48"/>
      <c r="H1081" s="48"/>
      <c r="I1081" s="48"/>
      <c r="J1081" s="59"/>
    </row>
    <row r="1082" spans="7:10">
      <c r="G1082" s="48"/>
      <c r="H1082" s="48"/>
      <c r="I1082" s="48"/>
      <c r="J1082" s="59"/>
    </row>
    <row r="1083" spans="7:10">
      <c r="G1083" s="48"/>
      <c r="H1083" s="48"/>
      <c r="I1083" s="48"/>
      <c r="J1083" s="59"/>
    </row>
    <row r="1084" spans="7:10">
      <c r="G1084" s="48"/>
      <c r="H1084" s="48"/>
      <c r="I1084" s="48"/>
      <c r="J1084" s="59"/>
    </row>
    <row r="1085" spans="7:10">
      <c r="G1085" s="48"/>
      <c r="H1085" s="48"/>
      <c r="I1085" s="48"/>
      <c r="J1085" s="59"/>
    </row>
    <row r="1086" spans="7:10">
      <c r="G1086" s="48"/>
      <c r="H1086" s="48"/>
      <c r="I1086" s="48"/>
      <c r="J1086" s="59"/>
    </row>
    <row r="1087" spans="7:10">
      <c r="G1087" s="48"/>
      <c r="H1087" s="48"/>
      <c r="I1087" s="48"/>
      <c r="J1087" s="59"/>
    </row>
    <row r="1088" spans="7:10">
      <c r="G1088" s="48"/>
      <c r="H1088" s="48"/>
      <c r="I1088" s="48"/>
      <c r="J1088" s="59"/>
    </row>
    <row r="1089" spans="7:10">
      <c r="G1089" s="48"/>
      <c r="H1089" s="48"/>
      <c r="I1089" s="48"/>
      <c r="J1089" s="59"/>
    </row>
    <row r="1090" spans="7:10">
      <c r="G1090" s="48"/>
      <c r="H1090" s="48"/>
      <c r="I1090" s="48"/>
      <c r="J1090" s="59"/>
    </row>
    <row r="1091" spans="7:10">
      <c r="G1091" s="48"/>
      <c r="H1091" s="48"/>
      <c r="I1091" s="48"/>
      <c r="J1091" s="59"/>
    </row>
    <row r="1092" spans="7:10">
      <c r="G1092" s="48"/>
      <c r="H1092" s="48"/>
      <c r="I1092" s="48"/>
      <c r="J1092" s="59"/>
    </row>
    <row r="1093" spans="7:10">
      <c r="G1093" s="48"/>
      <c r="H1093" s="48"/>
      <c r="I1093" s="48"/>
      <c r="J1093" s="59"/>
    </row>
    <row r="1094" spans="7:10">
      <c r="G1094" s="48"/>
      <c r="H1094" s="48"/>
      <c r="I1094" s="48"/>
      <c r="J1094" s="59"/>
    </row>
    <row r="1095" spans="7:10">
      <c r="G1095" s="48"/>
      <c r="H1095" s="48"/>
      <c r="I1095" s="48"/>
      <c r="J1095" s="59"/>
    </row>
    <row r="1096" spans="7:10">
      <c r="G1096" s="48"/>
      <c r="H1096" s="48"/>
      <c r="I1096" s="48"/>
      <c r="J1096" s="59"/>
    </row>
    <row r="1097" spans="7:10">
      <c r="G1097" s="48"/>
      <c r="H1097" s="48"/>
      <c r="I1097" s="48"/>
      <c r="J1097" s="59"/>
    </row>
    <row r="1098" spans="7:10">
      <c r="G1098" s="48"/>
      <c r="H1098" s="48"/>
      <c r="I1098" s="48"/>
      <c r="J1098" s="59"/>
    </row>
    <row r="1099" spans="7:10">
      <c r="G1099" s="48"/>
      <c r="H1099" s="48"/>
      <c r="I1099" s="48"/>
      <c r="J1099" s="59"/>
    </row>
    <row r="1100" spans="7:10">
      <c r="G1100" s="48"/>
      <c r="H1100" s="48"/>
      <c r="I1100" s="48"/>
      <c r="J1100" s="59"/>
    </row>
    <row r="1101" spans="7:10">
      <c r="G1101" s="48"/>
      <c r="H1101" s="48"/>
      <c r="I1101" s="48"/>
      <c r="J1101" s="59"/>
    </row>
    <row r="1102" spans="7:10">
      <c r="G1102" s="48"/>
      <c r="H1102" s="48"/>
      <c r="I1102" s="48"/>
      <c r="J1102" s="59"/>
    </row>
    <row r="1103" spans="7:10">
      <c r="G1103" s="48"/>
      <c r="H1103" s="48"/>
      <c r="I1103" s="48"/>
      <c r="J1103" s="59"/>
    </row>
    <row r="1104" spans="7:10">
      <c r="G1104" s="48"/>
      <c r="H1104" s="48"/>
      <c r="I1104" s="48"/>
      <c r="J1104" s="59"/>
    </row>
    <row r="1105" spans="7:10">
      <c r="G1105" s="48"/>
      <c r="H1105" s="48"/>
      <c r="I1105" s="48"/>
      <c r="J1105" s="59"/>
    </row>
    <row r="1106" spans="7:10">
      <c r="G1106" s="48"/>
      <c r="H1106" s="48"/>
      <c r="I1106" s="48"/>
      <c r="J1106" s="59"/>
    </row>
    <row r="1107" spans="7:10">
      <c r="G1107" s="48"/>
      <c r="H1107" s="48"/>
      <c r="I1107" s="48"/>
      <c r="J1107" s="59"/>
    </row>
    <row r="1108" spans="7:10">
      <c r="G1108" s="48"/>
      <c r="H1108" s="48"/>
      <c r="I1108" s="48"/>
      <c r="J1108" s="59"/>
    </row>
    <row r="1109" spans="7:10">
      <c r="G1109" s="48"/>
      <c r="H1109" s="48"/>
      <c r="I1109" s="48"/>
      <c r="J1109" s="59"/>
    </row>
    <row r="1110" spans="7:10">
      <c r="G1110" s="48"/>
      <c r="H1110" s="48"/>
      <c r="I1110" s="48"/>
      <c r="J1110" s="59"/>
    </row>
    <row r="1111" spans="7:10">
      <c r="G1111" s="48"/>
      <c r="H1111" s="48"/>
      <c r="I1111" s="48"/>
      <c r="J1111" s="59"/>
    </row>
    <row r="1112" spans="7:10">
      <c r="G1112" s="48"/>
      <c r="H1112" s="48"/>
      <c r="I1112" s="48"/>
      <c r="J1112" s="59"/>
    </row>
    <row r="1113" spans="7:10">
      <c r="G1113" s="48"/>
      <c r="H1113" s="48"/>
      <c r="I1113" s="48"/>
      <c r="J1113" s="59"/>
    </row>
    <row r="1114" spans="7:10">
      <c r="G1114" s="48"/>
      <c r="H1114" s="48"/>
      <c r="I1114" s="48"/>
      <c r="J1114" s="59"/>
    </row>
    <row r="1115" spans="7:10">
      <c r="G1115" s="48"/>
      <c r="H1115" s="48"/>
      <c r="I1115" s="48"/>
      <c r="J1115" s="59"/>
    </row>
    <row r="1116" spans="7:10">
      <c r="G1116" s="48"/>
      <c r="H1116" s="48"/>
      <c r="I1116" s="48"/>
      <c r="J1116" s="59"/>
    </row>
    <row r="1117" spans="7:10">
      <c r="G1117" s="48"/>
      <c r="H1117" s="48"/>
      <c r="I1117" s="48"/>
      <c r="J1117" s="59"/>
    </row>
    <row r="1118" spans="7:10">
      <c r="G1118" s="48"/>
      <c r="H1118" s="48"/>
      <c r="I1118" s="48"/>
      <c r="J1118" s="59"/>
    </row>
    <row r="1119" spans="7:10">
      <c r="G1119" s="48"/>
      <c r="H1119" s="48"/>
      <c r="I1119" s="48"/>
      <c r="J1119" s="59"/>
    </row>
    <row r="1120" spans="7:10">
      <c r="G1120" s="48"/>
      <c r="H1120" s="48"/>
      <c r="I1120" s="48"/>
      <c r="J1120" s="59"/>
    </row>
    <row r="1121" spans="7:10">
      <c r="G1121" s="48"/>
      <c r="H1121" s="48"/>
      <c r="I1121" s="48"/>
      <c r="J1121" s="59"/>
    </row>
    <row r="1122" spans="7:10">
      <c r="G1122" s="48"/>
      <c r="H1122" s="48"/>
      <c r="I1122" s="48"/>
      <c r="J1122" s="59"/>
    </row>
    <row r="1123" spans="7:10">
      <c r="G1123" s="48"/>
      <c r="H1123" s="48"/>
      <c r="I1123" s="48"/>
      <c r="J1123" s="59"/>
    </row>
    <row r="1124" spans="7:10">
      <c r="G1124" s="48"/>
      <c r="H1124" s="48"/>
      <c r="I1124" s="48"/>
      <c r="J1124" s="59"/>
    </row>
    <row r="1125" spans="7:10">
      <c r="G1125" s="48"/>
      <c r="H1125" s="48"/>
      <c r="I1125" s="48"/>
      <c r="J1125" s="59"/>
    </row>
    <row r="1126" spans="7:10">
      <c r="G1126" s="48"/>
      <c r="H1126" s="48"/>
      <c r="I1126" s="48"/>
      <c r="J1126" s="59"/>
    </row>
    <row r="1127" spans="7:10">
      <c r="G1127" s="48"/>
      <c r="H1127" s="48"/>
      <c r="I1127" s="48"/>
      <c r="J1127" s="59"/>
    </row>
    <row r="1128" spans="7:10">
      <c r="G1128" s="48"/>
      <c r="H1128" s="48"/>
      <c r="I1128" s="48"/>
      <c r="J1128" s="59"/>
    </row>
    <row r="1129" spans="7:10">
      <c r="G1129" s="48"/>
      <c r="H1129" s="48"/>
      <c r="I1129" s="48"/>
      <c r="J1129" s="59"/>
    </row>
    <row r="1130" spans="7:10">
      <c r="G1130" s="48"/>
      <c r="H1130" s="48"/>
      <c r="I1130" s="48"/>
      <c r="J1130" s="59"/>
    </row>
    <row r="1131" spans="7:10">
      <c r="G1131" s="48"/>
      <c r="H1131" s="48"/>
      <c r="I1131" s="48"/>
      <c r="J1131" s="59"/>
    </row>
    <row r="1132" spans="7:10">
      <c r="G1132" s="48"/>
      <c r="H1132" s="48"/>
      <c r="I1132" s="48"/>
      <c r="J1132" s="59"/>
    </row>
    <row r="1133" spans="7:10">
      <c r="G1133" s="48"/>
      <c r="H1133" s="48"/>
      <c r="I1133" s="48"/>
      <c r="J1133" s="59"/>
    </row>
    <row r="1134" spans="7:10">
      <c r="G1134" s="48"/>
      <c r="H1134" s="48"/>
      <c r="I1134" s="48"/>
      <c r="J1134" s="59"/>
    </row>
    <row r="1135" spans="7:10">
      <c r="G1135" s="48"/>
      <c r="H1135" s="48"/>
      <c r="I1135" s="48"/>
      <c r="J1135" s="59"/>
    </row>
    <row r="1136" spans="7:10">
      <c r="G1136" s="48"/>
      <c r="H1136" s="48"/>
      <c r="I1136" s="48"/>
      <c r="J1136" s="59"/>
    </row>
    <row r="1137" spans="7:10">
      <c r="G1137" s="48"/>
      <c r="H1137" s="48"/>
      <c r="I1137" s="48"/>
      <c r="J1137" s="59"/>
    </row>
    <row r="1138" spans="7:10">
      <c r="G1138" s="48"/>
      <c r="H1138" s="48"/>
      <c r="I1138" s="48"/>
      <c r="J1138" s="59"/>
    </row>
    <row r="1139" spans="7:10">
      <c r="G1139" s="48"/>
      <c r="H1139" s="48"/>
      <c r="I1139" s="48"/>
      <c r="J1139" s="59"/>
    </row>
    <row r="1140" spans="7:10">
      <c r="G1140" s="48"/>
      <c r="H1140" s="48"/>
      <c r="I1140" s="48"/>
      <c r="J1140" s="59"/>
    </row>
    <row r="1141" spans="7:10">
      <c r="G1141" s="48"/>
      <c r="H1141" s="48"/>
      <c r="I1141" s="48"/>
      <c r="J1141" s="59"/>
    </row>
    <row r="1142" spans="7:10">
      <c r="G1142" s="48"/>
      <c r="H1142" s="48"/>
      <c r="I1142" s="48"/>
      <c r="J1142" s="59"/>
    </row>
    <row r="1143" spans="7:10">
      <c r="G1143" s="48"/>
      <c r="H1143" s="48"/>
      <c r="I1143" s="48"/>
      <c r="J1143" s="59"/>
    </row>
    <row r="1144" spans="7:10">
      <c r="G1144" s="48"/>
      <c r="H1144" s="48"/>
      <c r="I1144" s="48"/>
      <c r="J1144" s="59"/>
    </row>
    <row r="1145" spans="7:10">
      <c r="G1145" s="48"/>
      <c r="H1145" s="48"/>
      <c r="I1145" s="48"/>
      <c r="J1145" s="59"/>
    </row>
    <row r="1146" spans="7:10">
      <c r="G1146" s="48"/>
      <c r="H1146" s="48"/>
      <c r="I1146" s="48"/>
      <c r="J1146" s="59"/>
    </row>
    <row r="1147" spans="7:10">
      <c r="G1147" s="48"/>
      <c r="H1147" s="48"/>
      <c r="I1147" s="48"/>
      <c r="J1147" s="59"/>
    </row>
    <row r="1148" spans="7:10">
      <c r="G1148" s="48"/>
      <c r="H1148" s="48"/>
      <c r="I1148" s="48"/>
      <c r="J1148" s="59"/>
    </row>
    <row r="1149" spans="7:10">
      <c r="G1149" s="48"/>
      <c r="H1149" s="48"/>
      <c r="I1149" s="48"/>
      <c r="J1149" s="59"/>
    </row>
    <row r="1150" spans="7:10">
      <c r="G1150" s="48"/>
      <c r="H1150" s="48"/>
      <c r="I1150" s="48"/>
      <c r="J1150" s="59"/>
    </row>
    <row r="1151" spans="7:10">
      <c r="G1151" s="48"/>
      <c r="H1151" s="48"/>
      <c r="I1151" s="48"/>
      <c r="J1151" s="59"/>
    </row>
    <row r="1152" spans="7:10">
      <c r="G1152" s="48"/>
      <c r="H1152" s="48"/>
      <c r="I1152" s="48"/>
      <c r="J1152" s="59"/>
    </row>
    <row r="1153" spans="7:10">
      <c r="G1153" s="48"/>
      <c r="H1153" s="48"/>
      <c r="I1153" s="48"/>
      <c r="J1153" s="59"/>
    </row>
    <row r="1154" spans="7:10">
      <c r="G1154" s="48"/>
      <c r="H1154" s="48"/>
      <c r="I1154" s="48"/>
      <c r="J1154" s="59"/>
    </row>
    <row r="1155" spans="7:10">
      <c r="G1155" s="48"/>
      <c r="H1155" s="48"/>
      <c r="I1155" s="48"/>
      <c r="J1155" s="59"/>
    </row>
    <row r="1156" spans="7:10">
      <c r="G1156" s="48"/>
      <c r="H1156" s="48"/>
      <c r="I1156" s="48"/>
      <c r="J1156" s="59"/>
    </row>
    <row r="1157" spans="7:10">
      <c r="G1157" s="48"/>
      <c r="H1157" s="48"/>
      <c r="I1157" s="48"/>
      <c r="J1157" s="59"/>
    </row>
    <row r="1158" spans="7:10">
      <c r="G1158" s="48"/>
      <c r="H1158" s="48"/>
      <c r="I1158" s="48"/>
      <c r="J1158" s="59"/>
    </row>
    <row r="1159" spans="7:10">
      <c r="G1159" s="48"/>
      <c r="H1159" s="48"/>
      <c r="I1159" s="48"/>
      <c r="J1159" s="59"/>
    </row>
    <row r="1160" spans="7:10">
      <c r="G1160" s="48"/>
      <c r="H1160" s="48"/>
      <c r="I1160" s="48"/>
      <c r="J1160" s="59"/>
    </row>
    <row r="1161" spans="7:10">
      <c r="G1161" s="48"/>
      <c r="H1161" s="48"/>
      <c r="I1161" s="48"/>
      <c r="J1161" s="59"/>
    </row>
    <row r="1162" spans="7:10">
      <c r="G1162" s="48"/>
      <c r="H1162" s="48"/>
      <c r="I1162" s="48"/>
      <c r="J1162" s="59"/>
    </row>
    <row r="1163" spans="7:10">
      <c r="G1163" s="48"/>
      <c r="H1163" s="48"/>
      <c r="I1163" s="48"/>
      <c r="J1163" s="59"/>
    </row>
    <row r="1164" spans="7:10">
      <c r="G1164" s="48"/>
      <c r="H1164" s="48"/>
      <c r="I1164" s="48"/>
      <c r="J1164" s="59"/>
    </row>
    <row r="1165" spans="7:10">
      <c r="G1165" s="48"/>
      <c r="H1165" s="48"/>
      <c r="I1165" s="48"/>
      <c r="J1165" s="59"/>
    </row>
    <row r="1166" spans="7:10">
      <c r="G1166" s="48"/>
      <c r="H1166" s="48"/>
      <c r="I1166" s="48"/>
      <c r="J1166" s="59"/>
    </row>
    <row r="1167" spans="7:10">
      <c r="G1167" s="48"/>
      <c r="H1167" s="48"/>
      <c r="I1167" s="48"/>
      <c r="J1167" s="59"/>
    </row>
    <row r="1168" spans="7:10">
      <c r="G1168" s="48"/>
      <c r="H1168" s="48"/>
      <c r="I1168" s="48"/>
      <c r="J1168" s="59"/>
    </row>
    <row r="1169" spans="7:10">
      <c r="G1169" s="48"/>
      <c r="H1169" s="48"/>
      <c r="I1169" s="48"/>
      <c r="J1169" s="59"/>
    </row>
    <row r="1170" spans="7:10">
      <c r="G1170" s="48"/>
      <c r="H1170" s="48"/>
      <c r="I1170" s="48"/>
      <c r="J1170" s="59"/>
    </row>
    <row r="1171" spans="7:10">
      <c r="G1171" s="48"/>
      <c r="H1171" s="48"/>
      <c r="I1171" s="48"/>
      <c r="J1171" s="59"/>
    </row>
    <row r="1172" spans="7:10">
      <c r="G1172" s="48"/>
      <c r="H1172" s="48"/>
      <c r="I1172" s="48"/>
      <c r="J1172" s="59"/>
    </row>
    <row r="1173" spans="7:10">
      <c r="G1173" s="48"/>
      <c r="H1173" s="48"/>
      <c r="I1173" s="48"/>
      <c r="J1173" s="59"/>
    </row>
    <row r="1174" spans="7:10">
      <c r="G1174" s="48"/>
      <c r="H1174" s="48"/>
      <c r="I1174" s="48"/>
      <c r="J1174" s="59"/>
    </row>
    <row r="1175" spans="7:10">
      <c r="G1175" s="48"/>
      <c r="H1175" s="48"/>
      <c r="I1175" s="48"/>
      <c r="J1175" s="59"/>
    </row>
    <row r="1176" spans="7:10">
      <c r="G1176" s="48"/>
      <c r="H1176" s="48"/>
      <c r="I1176" s="48"/>
      <c r="J1176" s="59"/>
    </row>
    <row r="1177" spans="7:10">
      <c r="G1177" s="48"/>
      <c r="H1177" s="48"/>
      <c r="I1177" s="48"/>
      <c r="J1177" s="59"/>
    </row>
    <row r="1178" spans="7:10">
      <c r="G1178" s="48"/>
      <c r="H1178" s="48"/>
      <c r="I1178" s="48"/>
      <c r="J1178" s="59"/>
    </row>
    <row r="1179" spans="7:10">
      <c r="G1179" s="48"/>
      <c r="H1179" s="48"/>
      <c r="I1179" s="48"/>
      <c r="J1179" s="59"/>
    </row>
    <row r="1180" spans="7:10">
      <c r="G1180" s="48"/>
      <c r="H1180" s="48"/>
      <c r="I1180" s="48"/>
      <c r="J1180" s="59"/>
    </row>
    <row r="1181" spans="7:10">
      <c r="G1181" s="48"/>
      <c r="H1181" s="48"/>
      <c r="I1181" s="48"/>
      <c r="J1181" s="59"/>
    </row>
    <row r="1182" spans="7:10">
      <c r="G1182" s="48"/>
      <c r="H1182" s="48"/>
      <c r="I1182" s="48"/>
      <c r="J1182" s="59"/>
    </row>
    <row r="1183" spans="7:10">
      <c r="G1183" s="48"/>
      <c r="H1183" s="48"/>
      <c r="I1183" s="48"/>
      <c r="J1183" s="59"/>
    </row>
    <row r="1184" spans="7:10">
      <c r="G1184" s="48"/>
      <c r="H1184" s="48"/>
      <c r="I1184" s="48"/>
      <c r="J1184" s="59"/>
    </row>
    <row r="1185" spans="7:10">
      <c r="G1185" s="48"/>
      <c r="H1185" s="48"/>
      <c r="I1185" s="48"/>
      <c r="J1185" s="59"/>
    </row>
    <row r="1186" spans="7:10">
      <c r="G1186" s="48"/>
      <c r="H1186" s="48"/>
      <c r="I1186" s="48"/>
      <c r="J1186" s="59"/>
    </row>
    <row r="1187" spans="7:10">
      <c r="G1187" s="48"/>
      <c r="H1187" s="48"/>
      <c r="I1187" s="48"/>
      <c r="J1187" s="59"/>
    </row>
    <row r="1188" spans="7:10">
      <c r="G1188" s="48"/>
      <c r="H1188" s="48"/>
      <c r="I1188" s="48"/>
      <c r="J1188" s="59"/>
    </row>
    <row r="1189" spans="7:10">
      <c r="G1189" s="48"/>
      <c r="H1189" s="48"/>
      <c r="I1189" s="48"/>
      <c r="J1189" s="59"/>
    </row>
    <row r="1190" spans="7:10">
      <c r="G1190" s="48"/>
      <c r="H1190" s="48"/>
      <c r="I1190" s="48"/>
      <c r="J1190" s="59"/>
    </row>
    <row r="1191" spans="7:10">
      <c r="G1191" s="48"/>
      <c r="H1191" s="48"/>
      <c r="I1191" s="48"/>
      <c r="J1191" s="59"/>
    </row>
    <row r="1192" spans="7:10">
      <c r="G1192" s="48"/>
      <c r="H1192" s="48"/>
      <c r="I1192" s="48"/>
      <c r="J1192" s="59"/>
    </row>
    <row r="1193" spans="7:10">
      <c r="G1193" s="48"/>
      <c r="H1193" s="48"/>
      <c r="I1193" s="48"/>
      <c r="J1193" s="59"/>
    </row>
    <row r="1194" spans="7:10">
      <c r="G1194" s="48"/>
      <c r="H1194" s="48"/>
      <c r="I1194" s="48"/>
      <c r="J1194" s="59"/>
    </row>
    <row r="1195" spans="7:10">
      <c r="G1195" s="48"/>
      <c r="H1195" s="48"/>
      <c r="I1195" s="48"/>
      <c r="J1195" s="59"/>
    </row>
    <row r="1196" spans="7:10">
      <c r="G1196" s="48"/>
      <c r="H1196" s="48"/>
      <c r="I1196" s="48"/>
      <c r="J1196" s="59"/>
    </row>
    <row r="1197" spans="7:10">
      <c r="G1197" s="48"/>
      <c r="H1197" s="48"/>
      <c r="I1197" s="48"/>
      <c r="J1197" s="59"/>
    </row>
    <row r="1198" spans="7:10">
      <c r="G1198" s="48"/>
      <c r="H1198" s="48"/>
      <c r="I1198" s="48"/>
      <c r="J1198" s="59"/>
    </row>
    <row r="1199" spans="7:10">
      <c r="G1199" s="48"/>
      <c r="H1199" s="48"/>
      <c r="I1199" s="48"/>
      <c r="J1199" s="59"/>
    </row>
    <row r="1200" spans="7:10">
      <c r="G1200" s="48"/>
      <c r="H1200" s="48"/>
      <c r="I1200" s="48"/>
      <c r="J1200" s="59"/>
    </row>
    <row r="1201" spans="7:10">
      <c r="G1201" s="48"/>
      <c r="H1201" s="48"/>
      <c r="I1201" s="48"/>
      <c r="J1201" s="59"/>
    </row>
    <row r="1202" spans="7:10">
      <c r="G1202" s="48"/>
      <c r="H1202" s="48"/>
      <c r="I1202" s="48"/>
      <c r="J1202" s="59"/>
    </row>
    <row r="1203" spans="7:10">
      <c r="G1203" s="48"/>
      <c r="H1203" s="48"/>
      <c r="I1203" s="48"/>
      <c r="J1203" s="59"/>
    </row>
    <row r="1204" spans="7:10">
      <c r="G1204" s="48"/>
      <c r="H1204" s="48"/>
      <c r="I1204" s="48"/>
      <c r="J1204" s="59"/>
    </row>
    <row r="1205" spans="7:10">
      <c r="G1205" s="48"/>
      <c r="H1205" s="48"/>
      <c r="I1205" s="48"/>
      <c r="J1205" s="59"/>
    </row>
    <row r="1206" spans="7:10">
      <c r="G1206" s="48"/>
      <c r="H1206" s="48"/>
      <c r="I1206" s="48"/>
      <c r="J1206" s="59"/>
    </row>
    <row r="1207" spans="7:10">
      <c r="G1207" s="48"/>
      <c r="H1207" s="48"/>
      <c r="I1207" s="48"/>
      <c r="J1207" s="59"/>
    </row>
    <row r="1208" spans="7:10">
      <c r="G1208" s="48"/>
      <c r="H1208" s="48"/>
      <c r="I1208" s="48"/>
      <c r="J1208" s="59"/>
    </row>
    <row r="1209" spans="7:10">
      <c r="G1209" s="48"/>
      <c r="H1209" s="48"/>
      <c r="I1209" s="48"/>
      <c r="J1209" s="59"/>
    </row>
    <row r="1210" spans="7:10">
      <c r="G1210" s="48"/>
      <c r="H1210" s="48"/>
      <c r="I1210" s="48"/>
      <c r="J1210" s="59"/>
    </row>
    <row r="1211" spans="7:10">
      <c r="G1211" s="48"/>
      <c r="H1211" s="48"/>
      <c r="I1211" s="48"/>
      <c r="J1211" s="59"/>
    </row>
    <row r="1212" spans="7:10">
      <c r="G1212" s="48"/>
      <c r="H1212" s="48"/>
      <c r="I1212" s="48"/>
      <c r="J1212" s="59"/>
    </row>
    <row r="1213" spans="7:10">
      <c r="G1213" s="48"/>
      <c r="H1213" s="48"/>
      <c r="I1213" s="48"/>
      <c r="J1213" s="59"/>
    </row>
    <row r="1214" spans="7:10">
      <c r="G1214" s="48"/>
      <c r="H1214" s="48"/>
      <c r="I1214" s="48"/>
      <c r="J1214" s="59"/>
    </row>
    <row r="1215" spans="7:10">
      <c r="G1215" s="48"/>
      <c r="H1215" s="48"/>
      <c r="I1215" s="48"/>
      <c r="J1215" s="59"/>
    </row>
    <row r="1216" spans="7:10">
      <c r="G1216" s="48"/>
      <c r="H1216" s="48"/>
      <c r="I1216" s="48"/>
      <c r="J1216" s="59"/>
    </row>
    <row r="1217" spans="7:10">
      <c r="G1217" s="48"/>
      <c r="H1217" s="48"/>
      <c r="I1217" s="48"/>
      <c r="J1217" s="59"/>
    </row>
    <row r="1218" spans="7:10">
      <c r="G1218" s="48"/>
      <c r="H1218" s="48"/>
      <c r="I1218" s="48"/>
      <c r="J1218" s="59"/>
    </row>
    <row r="1219" spans="7:10">
      <c r="G1219" s="48"/>
      <c r="H1219" s="48"/>
      <c r="I1219" s="48"/>
      <c r="J1219" s="59"/>
    </row>
    <row r="1220" spans="7:10">
      <c r="G1220" s="48"/>
      <c r="H1220" s="48"/>
      <c r="I1220" s="48"/>
      <c r="J1220" s="59"/>
    </row>
    <row r="1221" spans="7:10">
      <c r="G1221" s="48"/>
      <c r="H1221" s="48"/>
      <c r="I1221" s="48"/>
      <c r="J1221" s="59"/>
    </row>
    <row r="1222" spans="7:10">
      <c r="G1222" s="48"/>
      <c r="H1222" s="48"/>
      <c r="I1222" s="48"/>
      <c r="J1222" s="59"/>
    </row>
    <row r="1223" spans="7:10">
      <c r="G1223" s="48"/>
      <c r="H1223" s="48"/>
      <c r="I1223" s="48"/>
      <c r="J1223" s="59"/>
    </row>
    <row r="1224" spans="7:10">
      <c r="G1224" s="48"/>
      <c r="H1224" s="48"/>
      <c r="I1224" s="48"/>
      <c r="J1224" s="59"/>
    </row>
    <row r="1225" spans="7:10">
      <c r="G1225" s="48"/>
      <c r="H1225" s="48"/>
      <c r="I1225" s="48"/>
      <c r="J1225" s="59"/>
    </row>
    <row r="1226" spans="7:10">
      <c r="G1226" s="48"/>
      <c r="H1226" s="48"/>
      <c r="I1226" s="48"/>
      <c r="J1226" s="59"/>
    </row>
    <row r="1227" spans="7:10">
      <c r="G1227" s="48"/>
      <c r="H1227" s="48"/>
      <c r="I1227" s="48"/>
      <c r="J1227" s="59"/>
    </row>
    <row r="1228" spans="7:10">
      <c r="G1228" s="48"/>
      <c r="H1228" s="48"/>
      <c r="I1228" s="48"/>
      <c r="J1228" s="59"/>
    </row>
    <row r="1229" spans="7:10">
      <c r="G1229" s="48"/>
      <c r="H1229" s="48"/>
      <c r="I1229" s="48"/>
      <c r="J1229" s="59"/>
    </row>
    <row r="1230" spans="7:10">
      <c r="G1230" s="48"/>
      <c r="H1230" s="48"/>
      <c r="I1230" s="48"/>
      <c r="J1230" s="59"/>
    </row>
    <row r="1231" spans="7:10">
      <c r="G1231" s="48"/>
      <c r="H1231" s="48"/>
      <c r="I1231" s="48"/>
      <c r="J1231" s="59"/>
    </row>
    <row r="1232" spans="7:10">
      <c r="G1232" s="48"/>
      <c r="H1232" s="48"/>
      <c r="I1232" s="48"/>
      <c r="J1232" s="59"/>
    </row>
    <row r="1233" spans="7:10">
      <c r="G1233" s="48"/>
      <c r="H1233" s="48"/>
      <c r="I1233" s="48"/>
      <c r="J1233" s="59"/>
    </row>
    <row r="1234" spans="7:10">
      <c r="G1234" s="48"/>
      <c r="H1234" s="48"/>
      <c r="I1234" s="48"/>
      <c r="J1234" s="59"/>
    </row>
    <row r="1235" spans="7:10">
      <c r="G1235" s="48"/>
      <c r="H1235" s="48"/>
      <c r="I1235" s="48"/>
      <c r="J1235" s="59"/>
    </row>
    <row r="1236" spans="7:10">
      <c r="G1236" s="48"/>
      <c r="H1236" s="48"/>
      <c r="I1236" s="48"/>
      <c r="J1236" s="59"/>
    </row>
    <row r="1237" spans="7:10">
      <c r="G1237" s="48"/>
      <c r="H1237" s="48"/>
      <c r="I1237" s="48"/>
      <c r="J1237" s="59"/>
    </row>
    <row r="1238" spans="7:10">
      <c r="G1238" s="48"/>
      <c r="H1238" s="48"/>
      <c r="I1238" s="48"/>
      <c r="J1238" s="59"/>
    </row>
    <row r="1239" spans="7:10">
      <c r="G1239" s="48"/>
      <c r="H1239" s="48"/>
      <c r="I1239" s="48"/>
      <c r="J1239" s="59"/>
    </row>
    <row r="1240" spans="7:10">
      <c r="G1240" s="48"/>
      <c r="H1240" s="48"/>
      <c r="I1240" s="48"/>
      <c r="J1240" s="59"/>
    </row>
    <row r="1241" spans="7:10">
      <c r="G1241" s="48"/>
      <c r="H1241" s="48"/>
      <c r="I1241" s="48"/>
      <c r="J1241" s="59"/>
    </row>
    <row r="1242" spans="7:10">
      <c r="G1242" s="48"/>
      <c r="H1242" s="48"/>
      <c r="I1242" s="48"/>
      <c r="J1242" s="59"/>
    </row>
    <row r="1243" spans="7:10">
      <c r="G1243" s="48"/>
      <c r="H1243" s="48"/>
      <c r="I1243" s="48"/>
      <c r="J1243" s="59"/>
    </row>
    <row r="1244" spans="7:10">
      <c r="G1244" s="48"/>
      <c r="H1244" s="48"/>
      <c r="I1244" s="48"/>
      <c r="J1244" s="59"/>
    </row>
    <row r="1245" spans="7:10">
      <c r="G1245" s="48"/>
      <c r="H1245" s="48"/>
      <c r="I1245" s="48"/>
      <c r="J1245" s="59"/>
    </row>
    <row r="1246" spans="7:10">
      <c r="G1246" s="48"/>
      <c r="H1246" s="48"/>
      <c r="I1246" s="48"/>
      <c r="J1246" s="59"/>
    </row>
    <row r="1247" spans="7:10">
      <c r="G1247" s="48"/>
      <c r="H1247" s="48"/>
      <c r="I1247" s="48"/>
      <c r="J1247" s="59"/>
    </row>
    <row r="1248" spans="7:10">
      <c r="G1248" s="48"/>
      <c r="H1248" s="48"/>
      <c r="I1248" s="48"/>
      <c r="J1248" s="59"/>
    </row>
    <row r="1249" spans="7:10">
      <c r="G1249" s="48"/>
      <c r="H1249" s="48"/>
      <c r="I1249" s="48"/>
      <c r="J1249" s="59"/>
    </row>
    <row r="1250" spans="7:10">
      <c r="G1250" s="48"/>
      <c r="H1250" s="48"/>
      <c r="I1250" s="48"/>
      <c r="J1250" s="59"/>
    </row>
    <row r="1251" spans="7:10">
      <c r="G1251" s="48"/>
      <c r="H1251" s="48"/>
      <c r="I1251" s="48"/>
      <c r="J1251" s="59"/>
    </row>
    <row r="1252" spans="7:10">
      <c r="G1252" s="48"/>
      <c r="H1252" s="48"/>
      <c r="I1252" s="48"/>
      <c r="J1252" s="59"/>
    </row>
    <row r="1253" spans="7:10">
      <c r="G1253" s="48"/>
      <c r="H1253" s="48"/>
      <c r="I1253" s="48"/>
      <c r="J1253" s="59"/>
    </row>
    <row r="1254" spans="7:10">
      <c r="G1254" s="48"/>
      <c r="H1254" s="48"/>
      <c r="I1254" s="48"/>
      <c r="J1254" s="59"/>
    </row>
    <row r="1255" spans="7:10">
      <c r="G1255" s="48"/>
      <c r="H1255" s="48"/>
      <c r="I1255" s="48"/>
      <c r="J1255" s="59"/>
    </row>
    <row r="1256" spans="7:10">
      <c r="G1256" s="48"/>
      <c r="H1256" s="48"/>
      <c r="I1256" s="48"/>
      <c r="J1256" s="59"/>
    </row>
    <row r="1257" spans="7:10">
      <c r="G1257" s="48"/>
      <c r="H1257" s="48"/>
      <c r="I1257" s="48"/>
      <c r="J1257" s="59"/>
    </row>
    <row r="1258" spans="7:10">
      <c r="G1258" s="48"/>
      <c r="H1258" s="48"/>
      <c r="I1258" s="48"/>
      <c r="J1258" s="59"/>
    </row>
    <row r="1259" spans="7:10">
      <c r="G1259" s="48"/>
      <c r="H1259" s="48"/>
      <c r="I1259" s="48"/>
      <c r="J1259" s="59"/>
    </row>
    <row r="1260" spans="7:10">
      <c r="G1260" s="48"/>
      <c r="H1260" s="48"/>
      <c r="I1260" s="48"/>
      <c r="J1260" s="59"/>
    </row>
    <row r="1261" spans="7:10">
      <c r="G1261" s="48"/>
      <c r="H1261" s="48"/>
      <c r="I1261" s="48"/>
      <c r="J1261" s="59"/>
    </row>
    <row r="1262" spans="7:10">
      <c r="G1262" s="48"/>
      <c r="H1262" s="48"/>
      <c r="I1262" s="48"/>
      <c r="J1262" s="59"/>
    </row>
    <row r="1263" spans="7:10">
      <c r="G1263" s="48"/>
      <c r="H1263" s="48"/>
      <c r="I1263" s="48"/>
      <c r="J1263" s="59"/>
    </row>
    <row r="1264" spans="7:10">
      <c r="G1264" s="48"/>
      <c r="H1264" s="48"/>
      <c r="I1264" s="48"/>
      <c r="J1264" s="59"/>
    </row>
    <row r="1265" spans="7:10">
      <c r="G1265" s="48"/>
      <c r="H1265" s="48"/>
      <c r="I1265" s="48"/>
      <c r="J1265" s="59"/>
    </row>
    <row r="1266" spans="7:10">
      <c r="G1266" s="48"/>
      <c r="H1266" s="48"/>
      <c r="I1266" s="48"/>
      <c r="J1266" s="59"/>
    </row>
    <row r="1267" spans="7:10">
      <c r="G1267" s="48"/>
      <c r="H1267" s="48"/>
      <c r="I1267" s="48"/>
      <c r="J1267" s="59"/>
    </row>
    <row r="1268" spans="7:10">
      <c r="G1268" s="48"/>
      <c r="H1268" s="48"/>
      <c r="I1268" s="48"/>
      <c r="J1268" s="59"/>
    </row>
    <row r="1269" spans="7:10">
      <c r="G1269" s="48"/>
      <c r="H1269" s="48"/>
      <c r="I1269" s="48"/>
      <c r="J1269" s="59"/>
    </row>
    <row r="1270" spans="7:10">
      <c r="G1270" s="48"/>
      <c r="H1270" s="48"/>
      <c r="I1270" s="48"/>
      <c r="J1270" s="59"/>
    </row>
    <row r="1271" spans="7:10">
      <c r="G1271" s="48"/>
      <c r="H1271" s="48"/>
      <c r="I1271" s="48"/>
      <c r="J1271" s="59"/>
    </row>
    <row r="1272" spans="7:10">
      <c r="G1272" s="48"/>
      <c r="H1272" s="48"/>
      <c r="I1272" s="48"/>
      <c r="J1272" s="59"/>
    </row>
    <row r="1273" spans="7:10">
      <c r="G1273" s="48"/>
      <c r="H1273" s="48"/>
      <c r="I1273" s="48"/>
      <c r="J1273" s="59"/>
    </row>
    <row r="1274" spans="7:10">
      <c r="G1274" s="48"/>
      <c r="H1274" s="48"/>
      <c r="I1274" s="48"/>
      <c r="J1274" s="59"/>
    </row>
    <row r="1275" spans="7:10">
      <c r="G1275" s="48"/>
      <c r="H1275" s="48"/>
      <c r="I1275" s="48"/>
      <c r="J1275" s="59"/>
    </row>
    <row r="1276" spans="7:10">
      <c r="G1276" s="48"/>
      <c r="H1276" s="48"/>
      <c r="I1276" s="48"/>
      <c r="J1276" s="59"/>
    </row>
    <row r="1277" spans="7:10">
      <c r="G1277" s="48"/>
      <c r="H1277" s="48"/>
      <c r="I1277" s="48"/>
      <c r="J1277" s="59"/>
    </row>
    <row r="1278" spans="7:10">
      <c r="G1278" s="48"/>
      <c r="H1278" s="48"/>
      <c r="I1278" s="48"/>
      <c r="J1278" s="59"/>
    </row>
    <row r="1279" spans="7:10">
      <c r="G1279" s="48"/>
      <c r="H1279" s="48"/>
      <c r="I1279" s="48"/>
      <c r="J1279" s="59"/>
    </row>
    <row r="1280" spans="7:10">
      <c r="G1280" s="48"/>
      <c r="H1280" s="48"/>
      <c r="I1280" s="48"/>
      <c r="J1280" s="59"/>
    </row>
    <row r="1281" spans="7:10">
      <c r="G1281" s="48"/>
      <c r="H1281" s="48"/>
      <c r="I1281" s="48"/>
      <c r="J1281" s="59"/>
    </row>
    <row r="1282" spans="7:10">
      <c r="G1282" s="48"/>
      <c r="H1282" s="48"/>
      <c r="I1282" s="48"/>
      <c r="J1282" s="59"/>
    </row>
    <row r="1283" spans="7:10">
      <c r="G1283" s="48"/>
      <c r="H1283" s="48"/>
      <c r="I1283" s="48"/>
      <c r="J1283" s="59"/>
    </row>
    <row r="1284" spans="7:10">
      <c r="G1284" s="48"/>
      <c r="H1284" s="48"/>
      <c r="I1284" s="48"/>
      <c r="J1284" s="59"/>
    </row>
    <row r="1285" spans="7:10">
      <c r="G1285" s="48"/>
      <c r="H1285" s="48"/>
      <c r="I1285" s="48"/>
      <c r="J1285" s="59"/>
    </row>
    <row r="1286" spans="7:10">
      <c r="G1286" s="48"/>
      <c r="H1286" s="48"/>
      <c r="I1286" s="48"/>
      <c r="J1286" s="59"/>
    </row>
    <row r="1287" spans="7:10">
      <c r="G1287" s="48"/>
      <c r="H1287" s="48"/>
      <c r="I1287" s="48"/>
      <c r="J1287" s="59"/>
    </row>
    <row r="1288" spans="7:10">
      <c r="G1288" s="48"/>
      <c r="H1288" s="48"/>
      <c r="I1288" s="48"/>
      <c r="J1288" s="59"/>
    </row>
    <row r="1289" spans="7:10">
      <c r="G1289" s="48"/>
      <c r="H1289" s="48"/>
      <c r="I1289" s="48"/>
      <c r="J1289" s="59"/>
    </row>
    <row r="1290" spans="7:10">
      <c r="G1290" s="48"/>
      <c r="H1290" s="48"/>
      <c r="I1290" s="48"/>
      <c r="J1290" s="59"/>
    </row>
    <row r="1291" spans="7:10">
      <c r="G1291" s="48"/>
      <c r="H1291" s="48"/>
      <c r="I1291" s="48"/>
      <c r="J1291" s="59"/>
    </row>
    <row r="1292" spans="7:10">
      <c r="G1292" s="48"/>
      <c r="H1292" s="48"/>
      <c r="I1292" s="48"/>
      <c r="J1292" s="59"/>
    </row>
    <row r="1293" spans="7:10">
      <c r="G1293" s="48"/>
      <c r="H1293" s="48"/>
      <c r="I1293" s="48"/>
      <c r="J1293" s="59"/>
    </row>
    <row r="1294" spans="7:10">
      <c r="G1294" s="48"/>
      <c r="H1294" s="48"/>
      <c r="I1294" s="48"/>
      <c r="J1294" s="59"/>
    </row>
    <row r="1295" spans="7:10">
      <c r="G1295" s="48"/>
      <c r="H1295" s="48"/>
      <c r="I1295" s="48"/>
      <c r="J1295" s="59"/>
    </row>
    <row r="1296" spans="7:10">
      <c r="G1296" s="48"/>
      <c r="H1296" s="48"/>
      <c r="I1296" s="48"/>
      <c r="J1296" s="59"/>
    </row>
    <row r="1297" spans="7:10">
      <c r="G1297" s="48"/>
      <c r="H1297" s="48"/>
      <c r="I1297" s="48"/>
      <c r="J1297" s="59"/>
    </row>
    <row r="1298" spans="7:10">
      <c r="G1298" s="48"/>
      <c r="H1298" s="48"/>
      <c r="I1298" s="48"/>
      <c r="J1298" s="59"/>
    </row>
    <row r="1299" spans="7:10">
      <c r="G1299" s="48"/>
      <c r="H1299" s="48"/>
      <c r="I1299" s="48"/>
      <c r="J1299" s="59"/>
    </row>
    <row r="1300" spans="7:10">
      <c r="G1300" s="48"/>
      <c r="H1300" s="48"/>
      <c r="I1300" s="48"/>
      <c r="J1300" s="59"/>
    </row>
    <row r="1301" spans="7:10">
      <c r="G1301" s="48"/>
      <c r="H1301" s="48"/>
      <c r="I1301" s="48"/>
      <c r="J1301" s="59"/>
    </row>
    <row r="1302" spans="7:10">
      <c r="G1302" s="48"/>
      <c r="H1302" s="48"/>
      <c r="I1302" s="48"/>
      <c r="J1302" s="59"/>
    </row>
    <row r="1303" spans="7:10">
      <c r="G1303" s="48"/>
      <c r="H1303" s="48"/>
      <c r="I1303" s="48"/>
      <c r="J1303" s="59"/>
    </row>
    <row r="1304" spans="7:10">
      <c r="G1304" s="48"/>
      <c r="H1304" s="48"/>
      <c r="I1304" s="48"/>
      <c r="J1304" s="59"/>
    </row>
    <row r="1305" spans="7:10">
      <c r="G1305" s="48"/>
      <c r="H1305" s="48"/>
      <c r="I1305" s="48"/>
      <c r="J1305" s="59"/>
    </row>
    <row r="1306" spans="7:10">
      <c r="G1306" s="48"/>
      <c r="H1306" s="48"/>
      <c r="I1306" s="48"/>
      <c r="J1306" s="59"/>
    </row>
    <row r="1307" spans="7:10">
      <c r="G1307" s="48"/>
      <c r="H1307" s="48"/>
      <c r="I1307" s="48"/>
      <c r="J1307" s="59"/>
    </row>
    <row r="1308" spans="7:10">
      <c r="G1308" s="48"/>
      <c r="H1308" s="48"/>
      <c r="I1308" s="48"/>
      <c r="J1308" s="59"/>
    </row>
    <row r="1309" spans="7:10">
      <c r="G1309" s="48"/>
      <c r="H1309" s="48"/>
      <c r="I1309" s="48"/>
      <c r="J1309" s="59"/>
    </row>
    <row r="1310" spans="7:10">
      <c r="G1310" s="48"/>
      <c r="H1310" s="48"/>
      <c r="I1310" s="48"/>
      <c r="J1310" s="59"/>
    </row>
    <row r="1311" spans="7:10">
      <c r="G1311" s="48"/>
      <c r="H1311" s="48"/>
      <c r="I1311" s="48"/>
      <c r="J1311" s="59"/>
    </row>
    <row r="1312" spans="7:10">
      <c r="G1312" s="48"/>
      <c r="H1312" s="48"/>
      <c r="I1312" s="48"/>
      <c r="J1312" s="59"/>
    </row>
    <row r="1313" spans="7:10">
      <c r="G1313" s="48"/>
      <c r="H1313" s="48"/>
      <c r="I1313" s="48"/>
      <c r="J1313" s="59"/>
    </row>
    <row r="1314" spans="7:10">
      <c r="G1314" s="48"/>
      <c r="H1314" s="48"/>
      <c r="I1314" s="48"/>
      <c r="J1314" s="59"/>
    </row>
    <row r="1315" spans="7:10">
      <c r="G1315" s="48"/>
      <c r="H1315" s="48"/>
      <c r="I1315" s="48"/>
      <c r="J1315" s="59"/>
    </row>
    <row r="1316" spans="7:10">
      <c r="G1316" s="48"/>
      <c r="H1316" s="48"/>
      <c r="I1316" s="48"/>
      <c r="J1316" s="59"/>
    </row>
    <row r="1317" spans="7:10">
      <c r="G1317" s="48"/>
      <c r="H1317" s="48"/>
      <c r="I1317" s="48"/>
      <c r="J1317" s="59"/>
    </row>
    <row r="1318" spans="7:10">
      <c r="G1318" s="48"/>
      <c r="H1318" s="48"/>
      <c r="I1318" s="48"/>
      <c r="J1318" s="59"/>
    </row>
    <row r="1319" spans="7:10">
      <c r="G1319" s="48"/>
      <c r="H1319" s="48"/>
      <c r="I1319" s="48"/>
      <c r="J1319" s="59"/>
    </row>
    <row r="1320" spans="7:10">
      <c r="G1320" s="48"/>
      <c r="H1320" s="48"/>
      <c r="I1320" s="48"/>
      <c r="J1320" s="59"/>
    </row>
    <row r="1321" spans="7:10">
      <c r="G1321" s="48"/>
      <c r="H1321" s="48"/>
      <c r="I1321" s="48"/>
      <c r="J1321" s="59"/>
    </row>
    <row r="1322" spans="7:10">
      <c r="G1322" s="48"/>
      <c r="H1322" s="48"/>
      <c r="I1322" s="48"/>
      <c r="J1322" s="59"/>
    </row>
    <row r="1323" spans="7:10">
      <c r="G1323" s="48"/>
      <c r="H1323" s="48"/>
      <c r="I1323" s="48"/>
      <c r="J1323" s="59"/>
    </row>
    <row r="1324" spans="7:10">
      <c r="G1324" s="48"/>
      <c r="H1324" s="48"/>
      <c r="I1324" s="48"/>
      <c r="J1324" s="59"/>
    </row>
    <row r="1325" spans="7:10">
      <c r="G1325" s="48"/>
      <c r="H1325" s="48"/>
      <c r="I1325" s="48"/>
      <c r="J1325" s="59"/>
    </row>
    <row r="1326" spans="7:10">
      <c r="G1326" s="48"/>
      <c r="H1326" s="48"/>
      <c r="I1326" s="48"/>
      <c r="J1326" s="59"/>
    </row>
    <row r="1327" spans="7:10">
      <c r="G1327" s="48"/>
      <c r="H1327" s="48"/>
      <c r="I1327" s="48"/>
      <c r="J1327" s="59"/>
    </row>
    <row r="1328" spans="7:10">
      <c r="G1328" s="48"/>
      <c r="H1328" s="48"/>
      <c r="I1328" s="48"/>
      <c r="J1328" s="59"/>
    </row>
    <row r="1329" spans="7:10">
      <c r="G1329" s="48"/>
      <c r="H1329" s="48"/>
      <c r="I1329" s="48"/>
      <c r="J1329" s="59"/>
    </row>
    <row r="1330" spans="7:10">
      <c r="G1330" s="48"/>
      <c r="H1330" s="48"/>
      <c r="I1330" s="48"/>
      <c r="J1330" s="59"/>
    </row>
    <row r="1331" spans="7:10">
      <c r="G1331" s="48"/>
      <c r="H1331" s="48"/>
      <c r="I1331" s="48"/>
      <c r="J1331" s="59"/>
    </row>
    <row r="1332" spans="7:10">
      <c r="G1332" s="48"/>
      <c r="H1332" s="48"/>
      <c r="I1332" s="48"/>
      <c r="J1332" s="59"/>
    </row>
    <row r="1333" spans="7:10">
      <c r="G1333" s="48"/>
      <c r="H1333" s="48"/>
      <c r="I1333" s="48"/>
      <c r="J1333" s="59"/>
    </row>
    <row r="1334" spans="7:10">
      <c r="G1334" s="48"/>
      <c r="H1334" s="48"/>
      <c r="I1334" s="48"/>
      <c r="J1334" s="59"/>
    </row>
    <row r="1335" spans="7:10">
      <c r="G1335" s="48"/>
      <c r="H1335" s="48"/>
      <c r="I1335" s="48"/>
      <c r="J1335" s="59"/>
    </row>
    <row r="1336" spans="7:10">
      <c r="G1336" s="48"/>
      <c r="H1336" s="48"/>
      <c r="I1336" s="48"/>
      <c r="J1336" s="59"/>
    </row>
    <row r="1337" spans="7:10">
      <c r="G1337" s="48"/>
      <c r="H1337" s="48"/>
      <c r="I1337" s="48"/>
      <c r="J1337" s="59"/>
    </row>
    <row r="1338" spans="7:10">
      <c r="G1338" s="48"/>
      <c r="H1338" s="48"/>
      <c r="I1338" s="48"/>
      <c r="J1338" s="59"/>
    </row>
    <row r="1339" spans="7:10">
      <c r="G1339" s="48"/>
      <c r="H1339" s="48"/>
      <c r="I1339" s="48"/>
      <c r="J1339" s="59"/>
    </row>
    <row r="1340" spans="7:10">
      <c r="G1340" s="48"/>
      <c r="H1340" s="48"/>
      <c r="I1340" s="48"/>
      <c r="J1340" s="59"/>
    </row>
    <row r="1341" spans="7:10">
      <c r="G1341" s="48"/>
      <c r="H1341" s="48"/>
      <c r="I1341" s="48"/>
      <c r="J1341" s="59"/>
    </row>
    <row r="1342" spans="7:10">
      <c r="G1342" s="48"/>
      <c r="H1342" s="48"/>
      <c r="I1342" s="48"/>
      <c r="J1342" s="59"/>
    </row>
    <row r="1343" spans="7:10">
      <c r="G1343" s="48"/>
      <c r="H1343" s="48"/>
      <c r="I1343" s="48"/>
      <c r="J1343" s="59"/>
    </row>
    <row r="1344" spans="7:10">
      <c r="G1344" s="48"/>
      <c r="H1344" s="48"/>
      <c r="I1344" s="48"/>
      <c r="J1344" s="59"/>
    </row>
    <row r="1345" spans="7:10">
      <c r="G1345" s="48"/>
      <c r="H1345" s="48"/>
      <c r="I1345" s="48"/>
      <c r="J1345" s="59"/>
    </row>
    <row r="1346" spans="7:10">
      <c r="G1346" s="48"/>
      <c r="H1346" s="48"/>
      <c r="I1346" s="48"/>
      <c r="J1346" s="59"/>
    </row>
    <row r="1347" spans="7:10">
      <c r="G1347" s="48"/>
      <c r="H1347" s="48"/>
      <c r="I1347" s="48"/>
      <c r="J1347" s="59"/>
    </row>
    <row r="1348" spans="7:10">
      <c r="G1348" s="48"/>
      <c r="H1348" s="48"/>
      <c r="I1348" s="48"/>
      <c r="J1348" s="59"/>
    </row>
    <row r="1349" spans="7:10">
      <c r="G1349" s="48"/>
      <c r="H1349" s="48"/>
      <c r="I1349" s="48"/>
      <c r="J1349" s="59"/>
    </row>
    <row r="1350" spans="7:10">
      <c r="G1350" s="48"/>
      <c r="H1350" s="48"/>
      <c r="I1350" s="48"/>
      <c r="J1350" s="59"/>
    </row>
    <row r="1351" spans="7:10">
      <c r="G1351" s="48"/>
      <c r="H1351" s="48"/>
      <c r="I1351" s="48"/>
      <c r="J1351" s="59"/>
    </row>
    <row r="1352" spans="7:10">
      <c r="G1352" s="48"/>
      <c r="H1352" s="48"/>
      <c r="I1352" s="48"/>
      <c r="J1352" s="59"/>
    </row>
    <row r="1353" spans="7:10">
      <c r="G1353" s="48"/>
      <c r="H1353" s="48"/>
      <c r="I1353" s="48"/>
      <c r="J1353" s="59"/>
    </row>
    <row r="1354" spans="7:10">
      <c r="G1354" s="48"/>
      <c r="H1354" s="48"/>
      <c r="I1354" s="48"/>
      <c r="J1354" s="59"/>
    </row>
    <row r="1355" spans="7:10">
      <c r="G1355" s="48"/>
      <c r="H1355" s="48"/>
      <c r="I1355" s="48"/>
      <c r="J1355" s="59"/>
    </row>
    <row r="1356" spans="7:10">
      <c r="G1356" s="48"/>
      <c r="H1356" s="48"/>
      <c r="I1356" s="48"/>
      <c r="J1356" s="59"/>
    </row>
    <row r="1357" spans="7:10">
      <c r="G1357" s="48"/>
      <c r="H1357" s="48"/>
      <c r="I1357" s="48"/>
      <c r="J1357" s="59"/>
    </row>
    <row r="1358" spans="7:10">
      <c r="G1358" s="48"/>
      <c r="H1358" s="48"/>
      <c r="I1358" s="48"/>
      <c r="J1358" s="59"/>
    </row>
    <row r="1359" spans="7:10">
      <c r="G1359" s="48"/>
      <c r="H1359" s="48"/>
      <c r="I1359" s="48"/>
      <c r="J1359" s="59"/>
    </row>
    <row r="1360" spans="7:10">
      <c r="G1360" s="48"/>
      <c r="H1360" s="48"/>
      <c r="I1360" s="48"/>
      <c r="J1360" s="59"/>
    </row>
    <row r="1361" spans="7:10">
      <c r="G1361" s="48"/>
      <c r="H1361" s="48"/>
      <c r="I1361" s="48"/>
      <c r="J1361" s="59"/>
    </row>
    <row r="1362" spans="7:10">
      <c r="G1362" s="48"/>
      <c r="H1362" s="48"/>
      <c r="I1362" s="48"/>
      <c r="J1362" s="59"/>
    </row>
    <row r="1363" spans="7:10">
      <c r="G1363" s="48"/>
      <c r="H1363" s="48"/>
      <c r="I1363" s="48"/>
      <c r="J1363" s="59"/>
    </row>
    <row r="1364" spans="7:10">
      <c r="G1364" s="48"/>
      <c r="H1364" s="48"/>
      <c r="I1364" s="48"/>
      <c r="J1364" s="59"/>
    </row>
    <row r="1365" spans="7:10">
      <c r="G1365" s="48"/>
      <c r="H1365" s="48"/>
      <c r="I1365" s="48"/>
      <c r="J1365" s="59"/>
    </row>
    <row r="1366" spans="7:10">
      <c r="G1366" s="48"/>
      <c r="H1366" s="48"/>
      <c r="I1366" s="48"/>
      <c r="J1366" s="59"/>
    </row>
    <row r="1367" spans="7:10">
      <c r="G1367" s="48"/>
      <c r="H1367" s="48"/>
      <c r="I1367" s="48"/>
      <c r="J1367" s="59"/>
    </row>
    <row r="1368" spans="7:10">
      <c r="G1368" s="48"/>
      <c r="H1368" s="48"/>
      <c r="I1368" s="48"/>
      <c r="J1368" s="59"/>
    </row>
    <row r="1369" spans="7:10">
      <c r="G1369" s="48"/>
      <c r="H1369" s="48"/>
      <c r="I1369" s="48"/>
      <c r="J1369" s="59"/>
    </row>
    <row r="1370" spans="7:10">
      <c r="G1370" s="48"/>
      <c r="H1370" s="48"/>
      <c r="I1370" s="48"/>
      <c r="J1370" s="59"/>
    </row>
    <row r="1371" spans="7:10">
      <c r="G1371" s="48"/>
      <c r="H1371" s="48"/>
      <c r="I1371" s="48"/>
      <c r="J1371" s="59"/>
    </row>
    <row r="1372" spans="7:10">
      <c r="G1372" s="48"/>
      <c r="H1372" s="48"/>
      <c r="I1372" s="48"/>
      <c r="J1372" s="59"/>
    </row>
    <row r="1373" spans="7:10">
      <c r="G1373" s="48"/>
      <c r="H1373" s="48"/>
      <c r="I1373" s="48"/>
      <c r="J1373" s="59"/>
    </row>
    <row r="1374" spans="7:10">
      <c r="G1374" s="48"/>
      <c r="H1374" s="48"/>
      <c r="I1374" s="48"/>
      <c r="J1374" s="59"/>
    </row>
    <row r="1375" spans="7:10">
      <c r="G1375" s="48"/>
      <c r="H1375" s="48"/>
      <c r="I1375" s="48"/>
      <c r="J1375" s="59"/>
    </row>
    <row r="1376" spans="7:10">
      <c r="G1376" s="48"/>
      <c r="H1376" s="48"/>
      <c r="I1376" s="48"/>
      <c r="J1376" s="59"/>
    </row>
    <row r="1377" spans="7:10">
      <c r="G1377" s="48"/>
      <c r="H1377" s="48"/>
      <c r="I1377" s="48"/>
      <c r="J1377" s="59"/>
    </row>
    <row r="1378" spans="7:10">
      <c r="G1378" s="48"/>
      <c r="H1378" s="48"/>
      <c r="I1378" s="48"/>
      <c r="J1378" s="59"/>
    </row>
    <row r="1379" spans="7:10">
      <c r="G1379" s="48"/>
      <c r="H1379" s="48"/>
      <c r="I1379" s="48"/>
      <c r="J1379" s="59"/>
    </row>
    <row r="1380" spans="7:10">
      <c r="G1380" s="48"/>
      <c r="H1380" s="48"/>
      <c r="I1380" s="48"/>
      <c r="J1380" s="59"/>
    </row>
    <row r="1381" spans="7:10">
      <c r="G1381" s="48"/>
      <c r="H1381" s="48"/>
      <c r="I1381" s="48"/>
      <c r="J1381" s="59"/>
    </row>
    <row r="1382" spans="7:10">
      <c r="G1382" s="48"/>
      <c r="H1382" s="48"/>
      <c r="I1382" s="48"/>
      <c r="J1382" s="59"/>
    </row>
    <row r="1383" spans="7:10">
      <c r="G1383" s="48"/>
      <c r="H1383" s="48"/>
      <c r="I1383" s="48"/>
      <c r="J1383" s="59"/>
    </row>
    <row r="1384" spans="7:10">
      <c r="G1384" s="48"/>
      <c r="H1384" s="48"/>
      <c r="I1384" s="48"/>
      <c r="J1384" s="59"/>
    </row>
    <row r="1385" spans="7:10">
      <c r="G1385" s="48"/>
      <c r="H1385" s="48"/>
      <c r="I1385" s="48"/>
      <c r="J1385" s="59"/>
    </row>
    <row r="1386" spans="7:10">
      <c r="G1386" s="48"/>
      <c r="H1386" s="48"/>
      <c r="I1386" s="48"/>
      <c r="J1386" s="59"/>
    </row>
    <row r="1387" spans="7:10">
      <c r="G1387" s="48"/>
      <c r="H1387" s="48"/>
      <c r="I1387" s="48"/>
      <c r="J1387" s="59"/>
    </row>
    <row r="1388" spans="7:10">
      <c r="G1388" s="48"/>
      <c r="H1388" s="48"/>
      <c r="I1388" s="48"/>
      <c r="J1388" s="59"/>
    </row>
    <row r="1389" spans="7:10">
      <c r="G1389" s="48"/>
      <c r="H1389" s="48"/>
      <c r="I1389" s="48"/>
      <c r="J1389" s="59"/>
    </row>
    <row r="1390" spans="7:10">
      <c r="G1390" s="48"/>
      <c r="H1390" s="48"/>
      <c r="I1390" s="48"/>
      <c r="J1390" s="59"/>
    </row>
    <row r="1391" spans="7:10">
      <c r="G1391" s="48"/>
      <c r="H1391" s="48"/>
      <c r="I1391" s="48"/>
      <c r="J1391" s="59"/>
    </row>
    <row r="1392" spans="7:10">
      <c r="G1392" s="48"/>
      <c r="H1392" s="48"/>
      <c r="I1392" s="48"/>
      <c r="J1392" s="59"/>
    </row>
    <row r="1393" spans="7:10">
      <c r="G1393" s="48"/>
      <c r="H1393" s="48"/>
      <c r="I1393" s="48"/>
      <c r="J1393" s="59"/>
    </row>
    <row r="1394" spans="7:10">
      <c r="G1394" s="48"/>
      <c r="H1394" s="48"/>
      <c r="I1394" s="48"/>
      <c r="J1394" s="59"/>
    </row>
    <row r="1395" spans="7:10">
      <c r="G1395" s="48"/>
      <c r="H1395" s="48"/>
      <c r="I1395" s="48"/>
      <c r="J1395" s="59"/>
    </row>
    <row r="1396" spans="7:10">
      <c r="G1396" s="48"/>
      <c r="H1396" s="48"/>
      <c r="I1396" s="48"/>
      <c r="J1396" s="59"/>
    </row>
    <row r="1397" spans="7:10">
      <c r="G1397" s="48"/>
      <c r="H1397" s="48"/>
      <c r="I1397" s="48"/>
      <c r="J1397" s="59"/>
    </row>
    <row r="1398" spans="7:10">
      <c r="G1398" s="48"/>
      <c r="H1398" s="48"/>
      <c r="I1398" s="48"/>
      <c r="J1398" s="59"/>
    </row>
    <row r="1399" spans="7:10">
      <c r="G1399" s="48"/>
      <c r="H1399" s="48"/>
      <c r="I1399" s="48"/>
      <c r="J1399" s="59"/>
    </row>
    <row r="1400" spans="7:10">
      <c r="G1400" s="48"/>
      <c r="H1400" s="48"/>
      <c r="I1400" s="48"/>
      <c r="J1400" s="59"/>
    </row>
    <row r="1401" spans="7:10">
      <c r="G1401" s="48"/>
      <c r="H1401" s="48"/>
      <c r="I1401" s="48"/>
      <c r="J1401" s="59"/>
    </row>
    <row r="1402" spans="7:10">
      <c r="G1402" s="48"/>
      <c r="H1402" s="48"/>
      <c r="I1402" s="48"/>
      <c r="J1402" s="59"/>
    </row>
    <row r="1403" spans="7:10">
      <c r="G1403" s="48"/>
      <c r="H1403" s="48"/>
      <c r="I1403" s="48"/>
      <c r="J1403" s="59"/>
    </row>
    <row r="1404" spans="7:10">
      <c r="G1404" s="48"/>
      <c r="H1404" s="48"/>
      <c r="I1404" s="48"/>
      <c r="J1404" s="59"/>
    </row>
    <row r="1405" spans="7:10">
      <c r="G1405" s="48"/>
      <c r="H1405" s="48"/>
      <c r="I1405" s="48"/>
      <c r="J1405" s="59"/>
    </row>
    <row r="1406" spans="7:10">
      <c r="G1406" s="48"/>
      <c r="H1406" s="48"/>
      <c r="I1406" s="48"/>
      <c r="J1406" s="59"/>
    </row>
    <row r="1407" spans="7:10">
      <c r="G1407" s="48"/>
      <c r="H1407" s="48"/>
      <c r="I1407" s="48"/>
      <c r="J1407" s="59"/>
    </row>
    <row r="1408" spans="7:10">
      <c r="G1408" s="48"/>
      <c r="H1408" s="48"/>
      <c r="I1408" s="48"/>
      <c r="J1408" s="59"/>
    </row>
    <row r="1409" spans="7:10">
      <c r="G1409" s="48"/>
      <c r="H1409" s="48"/>
      <c r="I1409" s="48"/>
      <c r="J1409" s="59"/>
    </row>
    <row r="1410" spans="7:10">
      <c r="G1410" s="48"/>
      <c r="H1410" s="48"/>
      <c r="I1410" s="48"/>
      <c r="J1410" s="59"/>
    </row>
    <row r="1411" spans="7:10">
      <c r="G1411" s="48"/>
      <c r="H1411" s="48"/>
      <c r="I1411" s="48"/>
      <c r="J1411" s="59"/>
    </row>
    <row r="1412" spans="7:10">
      <c r="G1412" s="48"/>
      <c r="H1412" s="48"/>
      <c r="I1412" s="48"/>
      <c r="J1412" s="59"/>
    </row>
    <row r="1413" spans="7:10">
      <c r="G1413" s="48"/>
      <c r="H1413" s="48"/>
      <c r="I1413" s="48"/>
      <c r="J1413" s="59"/>
    </row>
    <row r="1414" spans="7:10">
      <c r="G1414" s="48"/>
      <c r="H1414" s="48"/>
      <c r="I1414" s="48"/>
      <c r="J1414" s="59"/>
    </row>
    <row r="1415" spans="7:10">
      <c r="G1415" s="48"/>
      <c r="H1415" s="48"/>
      <c r="I1415" s="48"/>
      <c r="J1415" s="59"/>
    </row>
    <row r="1416" spans="7:10">
      <c r="G1416" s="48"/>
      <c r="H1416" s="48"/>
      <c r="I1416" s="48"/>
      <c r="J1416" s="59"/>
    </row>
    <row r="1417" spans="7:10">
      <c r="G1417" s="48"/>
      <c r="H1417" s="48"/>
      <c r="I1417" s="48"/>
      <c r="J1417" s="59"/>
    </row>
    <row r="1418" spans="7:10">
      <c r="G1418" s="48"/>
      <c r="H1418" s="48"/>
      <c r="I1418" s="48"/>
      <c r="J1418" s="59"/>
    </row>
    <row r="1419" spans="7:10">
      <c r="G1419" s="48"/>
      <c r="H1419" s="48"/>
      <c r="I1419" s="48"/>
      <c r="J1419" s="59"/>
    </row>
    <row r="1420" spans="7:10">
      <c r="G1420" s="48"/>
      <c r="H1420" s="48"/>
      <c r="I1420" s="48"/>
      <c r="J1420" s="59"/>
    </row>
    <row r="1421" spans="7:10">
      <c r="G1421" s="48"/>
      <c r="H1421" s="48"/>
      <c r="I1421" s="48"/>
      <c r="J1421" s="59"/>
    </row>
    <row r="1422" spans="7:10">
      <c r="G1422" s="48"/>
      <c r="H1422" s="48"/>
      <c r="I1422" s="48"/>
      <c r="J1422" s="59"/>
    </row>
    <row r="1423" spans="7:10">
      <c r="G1423" s="48"/>
      <c r="H1423" s="48"/>
      <c r="I1423" s="48"/>
      <c r="J1423" s="59"/>
    </row>
    <row r="1424" spans="7:10">
      <c r="G1424" s="48"/>
      <c r="H1424" s="48"/>
      <c r="I1424" s="48"/>
      <c r="J1424" s="59"/>
    </row>
    <row r="1425" spans="7:10">
      <c r="G1425" s="48"/>
      <c r="H1425" s="48"/>
      <c r="I1425" s="48"/>
      <c r="J1425" s="59"/>
    </row>
    <row r="1426" spans="7:10">
      <c r="G1426" s="48"/>
      <c r="H1426" s="48"/>
      <c r="I1426" s="48"/>
      <c r="J1426" s="59"/>
    </row>
    <row r="1427" spans="7:10">
      <c r="G1427" s="48"/>
      <c r="H1427" s="48"/>
      <c r="I1427" s="48"/>
      <c r="J1427" s="59"/>
    </row>
    <row r="1428" spans="7:10">
      <c r="G1428" s="48"/>
      <c r="H1428" s="48"/>
      <c r="I1428" s="48"/>
      <c r="J1428" s="59"/>
    </row>
    <row r="1429" spans="7:10">
      <c r="G1429" s="48"/>
      <c r="H1429" s="48"/>
      <c r="I1429" s="48"/>
      <c r="J1429" s="59"/>
    </row>
    <row r="1430" spans="7:10">
      <c r="G1430" s="48"/>
      <c r="H1430" s="48"/>
      <c r="I1430" s="48"/>
      <c r="J1430" s="59"/>
    </row>
    <row r="1431" spans="7:10">
      <c r="G1431" s="48"/>
      <c r="H1431" s="48"/>
      <c r="I1431" s="48"/>
      <c r="J1431" s="59"/>
    </row>
    <row r="1432" spans="7:10">
      <c r="G1432" s="48"/>
      <c r="H1432" s="48"/>
      <c r="I1432" s="48"/>
      <c r="J1432" s="59"/>
    </row>
    <row r="1433" spans="7:10">
      <c r="G1433" s="48"/>
      <c r="H1433" s="48"/>
      <c r="I1433" s="48"/>
      <c r="J1433" s="59"/>
    </row>
    <row r="1434" spans="7:10">
      <c r="G1434" s="48"/>
      <c r="H1434" s="48"/>
      <c r="I1434" s="48"/>
      <c r="J1434" s="59"/>
    </row>
    <row r="1435" spans="7:10">
      <c r="G1435" s="48"/>
      <c r="H1435" s="48"/>
      <c r="I1435" s="48"/>
      <c r="J1435" s="59"/>
    </row>
    <row r="1436" spans="7:10">
      <c r="G1436" s="48"/>
      <c r="H1436" s="48"/>
      <c r="I1436" s="48"/>
      <c r="J1436" s="59"/>
    </row>
    <row r="1437" spans="7:10">
      <c r="G1437" s="48"/>
      <c r="H1437" s="48"/>
      <c r="I1437" s="48"/>
      <c r="J1437" s="59"/>
    </row>
    <row r="1438" spans="7:10">
      <c r="G1438" s="48"/>
      <c r="H1438" s="48"/>
      <c r="I1438" s="48"/>
      <c r="J1438" s="59"/>
    </row>
    <row r="1439" spans="7:10">
      <c r="G1439" s="48"/>
      <c r="H1439" s="48"/>
      <c r="I1439" s="48"/>
      <c r="J1439" s="59"/>
    </row>
    <row r="1440" spans="7:10">
      <c r="G1440" s="48"/>
      <c r="H1440" s="48"/>
      <c r="I1440" s="48"/>
      <c r="J1440" s="59"/>
    </row>
    <row r="1441" spans="7:10">
      <c r="G1441" s="48"/>
      <c r="H1441" s="48"/>
      <c r="I1441" s="48"/>
      <c r="J1441" s="59"/>
    </row>
    <row r="1442" spans="7:10">
      <c r="G1442" s="48"/>
      <c r="H1442" s="48"/>
      <c r="I1442" s="48"/>
      <c r="J1442" s="59"/>
    </row>
    <row r="1443" spans="7:10">
      <c r="G1443" s="48"/>
      <c r="H1443" s="48"/>
      <c r="I1443" s="48"/>
      <c r="J1443" s="59"/>
    </row>
    <row r="1444" spans="7:10">
      <c r="G1444" s="48"/>
      <c r="H1444" s="48"/>
      <c r="I1444" s="48"/>
      <c r="J1444" s="59"/>
    </row>
    <row r="1445" spans="7:10">
      <c r="G1445" s="48"/>
      <c r="H1445" s="48"/>
      <c r="I1445" s="48"/>
      <c r="J1445" s="59"/>
    </row>
    <row r="1446" spans="7:10">
      <c r="G1446" s="48"/>
      <c r="H1446" s="48"/>
      <c r="I1446" s="48"/>
      <c r="J1446" s="59"/>
    </row>
    <row r="1447" spans="7:10">
      <c r="G1447" s="48"/>
      <c r="H1447" s="48"/>
      <c r="I1447" s="48"/>
      <c r="J1447" s="59"/>
    </row>
    <row r="1448" spans="7:10">
      <c r="G1448" s="48"/>
      <c r="H1448" s="48"/>
      <c r="I1448" s="48"/>
      <c r="J1448" s="59"/>
    </row>
    <row r="1449" spans="7:10">
      <c r="G1449" s="48"/>
      <c r="H1449" s="48"/>
      <c r="I1449" s="48"/>
      <c r="J1449" s="59"/>
    </row>
    <row r="1450" spans="7:10">
      <c r="G1450" s="48"/>
      <c r="H1450" s="48"/>
      <c r="I1450" s="48"/>
      <c r="J1450" s="59"/>
    </row>
    <row r="1451" spans="7:10">
      <c r="G1451" s="48"/>
      <c r="H1451" s="48"/>
      <c r="I1451" s="48"/>
      <c r="J1451" s="59"/>
    </row>
    <row r="1452" spans="7:10">
      <c r="G1452" s="48"/>
      <c r="H1452" s="48"/>
      <c r="I1452" s="48"/>
      <c r="J1452" s="59"/>
    </row>
    <row r="1453" spans="7:10">
      <c r="G1453" s="48"/>
      <c r="H1453" s="48"/>
      <c r="I1453" s="48"/>
      <c r="J1453" s="59"/>
    </row>
    <row r="1454" spans="7:10">
      <c r="G1454" s="48"/>
      <c r="H1454" s="48"/>
      <c r="I1454" s="48"/>
      <c r="J1454" s="59"/>
    </row>
    <row r="1455" spans="7:10">
      <c r="G1455" s="48"/>
      <c r="H1455" s="48"/>
      <c r="I1455" s="48"/>
      <c r="J1455" s="59"/>
    </row>
    <row r="1456" spans="7:10">
      <c r="G1456" s="48"/>
      <c r="H1456" s="48"/>
      <c r="I1456" s="48"/>
      <c r="J1456" s="59"/>
    </row>
    <row r="1457" spans="7:10">
      <c r="G1457" s="48"/>
      <c r="H1457" s="48"/>
      <c r="I1457" s="48"/>
      <c r="J1457" s="59"/>
    </row>
    <row r="1458" spans="7:10">
      <c r="G1458" s="48"/>
      <c r="H1458" s="48"/>
      <c r="I1458" s="48"/>
      <c r="J1458" s="59"/>
    </row>
    <row r="1459" spans="7:10">
      <c r="G1459" s="48"/>
      <c r="H1459" s="48"/>
      <c r="I1459" s="48"/>
      <c r="J1459" s="59"/>
    </row>
    <row r="1460" spans="7:10">
      <c r="G1460" s="48"/>
      <c r="H1460" s="48"/>
      <c r="I1460" s="48"/>
      <c r="J1460" s="59"/>
    </row>
    <row r="1461" spans="7:10">
      <c r="G1461" s="48"/>
      <c r="H1461" s="48"/>
      <c r="I1461" s="48"/>
      <c r="J1461" s="59"/>
    </row>
    <row r="1462" spans="7:10">
      <c r="G1462" s="48"/>
      <c r="H1462" s="48"/>
      <c r="I1462" s="48"/>
      <c r="J1462" s="59"/>
    </row>
    <row r="1463" spans="7:10">
      <c r="G1463" s="48"/>
      <c r="H1463" s="48"/>
      <c r="I1463" s="48"/>
      <c r="J1463" s="59"/>
    </row>
    <row r="1464" spans="7:10">
      <c r="G1464" s="48"/>
      <c r="H1464" s="48"/>
      <c r="I1464" s="48"/>
      <c r="J1464" s="59"/>
    </row>
    <row r="1465" spans="7:10">
      <c r="G1465" s="48"/>
      <c r="H1465" s="48"/>
      <c r="I1465" s="48"/>
      <c r="J1465" s="59"/>
    </row>
    <row r="1466" spans="7:10">
      <c r="G1466" s="48"/>
      <c r="H1466" s="48"/>
      <c r="I1466" s="48"/>
      <c r="J1466" s="59"/>
    </row>
    <row r="1467" spans="7:10">
      <c r="G1467" s="48"/>
      <c r="H1467" s="48"/>
      <c r="I1467" s="48"/>
      <c r="J1467" s="59"/>
    </row>
    <row r="1468" spans="7:10">
      <c r="G1468" s="48"/>
      <c r="H1468" s="48"/>
      <c r="I1468" s="48"/>
      <c r="J1468" s="59"/>
    </row>
    <row r="1469" spans="7:10">
      <c r="G1469" s="48"/>
      <c r="H1469" s="48"/>
      <c r="I1469" s="48"/>
      <c r="J1469" s="59"/>
    </row>
    <row r="1470" spans="7:10">
      <c r="G1470" s="48"/>
      <c r="H1470" s="48"/>
      <c r="I1470" s="48"/>
      <c r="J1470" s="59"/>
    </row>
    <row r="1471" spans="7:10">
      <c r="G1471" s="48"/>
      <c r="H1471" s="48"/>
      <c r="I1471" s="48"/>
      <c r="J1471" s="59"/>
    </row>
    <row r="1472" spans="7:10">
      <c r="G1472" s="48"/>
      <c r="H1472" s="48"/>
      <c r="I1472" s="48"/>
      <c r="J1472" s="59"/>
    </row>
    <row r="1473" spans="7:10">
      <c r="G1473" s="48"/>
      <c r="H1473" s="48"/>
      <c r="I1473" s="48"/>
      <c r="J1473" s="59"/>
    </row>
    <row r="1474" spans="7:10">
      <c r="G1474" s="48"/>
      <c r="H1474" s="48"/>
      <c r="I1474" s="48"/>
      <c r="J1474" s="59"/>
    </row>
    <row r="1475" spans="7:10">
      <c r="G1475" s="48"/>
      <c r="H1475" s="48"/>
      <c r="I1475" s="48"/>
      <c r="J1475" s="59"/>
    </row>
    <row r="1476" spans="7:10">
      <c r="G1476" s="48"/>
      <c r="H1476" s="48"/>
      <c r="I1476" s="48"/>
      <c r="J1476" s="59"/>
    </row>
    <row r="1477" spans="7:10">
      <c r="G1477" s="48"/>
      <c r="H1477" s="48"/>
      <c r="I1477" s="48"/>
      <c r="J1477" s="59"/>
    </row>
    <row r="1478" spans="7:10">
      <c r="G1478" s="48"/>
      <c r="H1478" s="48"/>
      <c r="I1478" s="48"/>
      <c r="J1478" s="59"/>
    </row>
    <row r="1479" spans="7:10">
      <c r="G1479" s="48"/>
      <c r="H1479" s="48"/>
      <c r="I1479" s="48"/>
      <c r="J1479" s="59"/>
    </row>
    <row r="1480" spans="7:10">
      <c r="G1480" s="48"/>
      <c r="H1480" s="48"/>
      <c r="I1480" s="48"/>
      <c r="J1480" s="59"/>
    </row>
    <row r="1481" spans="7:10">
      <c r="G1481" s="48"/>
      <c r="H1481" s="48"/>
      <c r="I1481" s="48"/>
      <c r="J1481" s="59"/>
    </row>
    <row r="1482" spans="7:10">
      <c r="G1482" s="48"/>
      <c r="H1482" s="48"/>
      <c r="I1482" s="48"/>
      <c r="J1482" s="59"/>
    </row>
    <row r="1483" spans="7:10">
      <c r="G1483" s="48"/>
      <c r="H1483" s="48"/>
      <c r="I1483" s="48"/>
      <c r="J1483" s="59"/>
    </row>
    <row r="1484" spans="7:10">
      <c r="G1484" s="48"/>
      <c r="H1484" s="48"/>
      <c r="I1484" s="48"/>
      <c r="J1484" s="59"/>
    </row>
    <row r="1485" spans="7:10">
      <c r="G1485" s="48"/>
      <c r="H1485" s="48"/>
      <c r="I1485" s="48"/>
      <c r="J1485" s="59"/>
    </row>
    <row r="1486" spans="7:10">
      <c r="G1486" s="48"/>
      <c r="H1486" s="48"/>
      <c r="I1486" s="48"/>
      <c r="J1486" s="59"/>
    </row>
    <row r="1487" spans="7:10">
      <c r="G1487" s="48"/>
      <c r="H1487" s="48"/>
      <c r="I1487" s="48"/>
      <c r="J1487" s="59"/>
    </row>
    <row r="1488" spans="7:10">
      <c r="G1488" s="48"/>
      <c r="H1488" s="48"/>
      <c r="I1488" s="48"/>
      <c r="J1488" s="59"/>
    </row>
    <row r="1489" spans="7:10">
      <c r="G1489" s="48"/>
      <c r="H1489" s="48"/>
      <c r="I1489" s="48"/>
      <c r="J1489" s="59"/>
    </row>
    <row r="1490" spans="7:10">
      <c r="G1490" s="48"/>
      <c r="H1490" s="48"/>
      <c r="I1490" s="48"/>
      <c r="J1490" s="59"/>
    </row>
    <row r="1491" spans="7:10">
      <c r="G1491" s="48"/>
      <c r="H1491" s="48"/>
      <c r="I1491" s="48"/>
      <c r="J1491" s="59"/>
    </row>
    <row r="1492" spans="7:10">
      <c r="G1492" s="48"/>
      <c r="H1492" s="48"/>
      <c r="I1492" s="48"/>
      <c r="J1492" s="59"/>
    </row>
    <row r="1493" spans="7:10">
      <c r="G1493" s="48"/>
      <c r="H1493" s="48"/>
      <c r="I1493" s="48"/>
      <c r="J1493" s="59"/>
    </row>
    <row r="1494" spans="7:10">
      <c r="G1494" s="48"/>
      <c r="H1494" s="48"/>
      <c r="I1494" s="48"/>
      <c r="J1494" s="59"/>
    </row>
    <row r="1495" spans="7:10">
      <c r="G1495" s="48"/>
      <c r="H1495" s="48"/>
      <c r="I1495" s="48"/>
      <c r="J1495" s="59"/>
    </row>
    <row r="1496" spans="7:10">
      <c r="G1496" s="48"/>
      <c r="H1496" s="48"/>
      <c r="I1496" s="48"/>
      <c r="J1496" s="59"/>
    </row>
    <row r="1497" spans="7:10">
      <c r="G1497" s="48"/>
      <c r="H1497" s="48"/>
      <c r="I1497" s="48"/>
      <c r="J1497" s="59"/>
    </row>
    <row r="1498" spans="7:10">
      <c r="G1498" s="48"/>
      <c r="H1498" s="48"/>
      <c r="I1498" s="48"/>
      <c r="J1498" s="59"/>
    </row>
    <row r="1499" spans="7:10">
      <c r="G1499" s="48"/>
      <c r="H1499" s="48"/>
      <c r="I1499" s="48"/>
      <c r="J1499" s="59"/>
    </row>
    <row r="1500" spans="7:10">
      <c r="G1500" s="48"/>
      <c r="H1500" s="48"/>
      <c r="I1500" s="48"/>
      <c r="J1500" s="59"/>
    </row>
    <row r="1501" spans="7:10">
      <c r="G1501" s="48"/>
      <c r="H1501" s="48"/>
      <c r="I1501" s="48"/>
      <c r="J1501" s="59"/>
    </row>
    <row r="1502" spans="7:10">
      <c r="G1502" s="48"/>
      <c r="H1502" s="48"/>
      <c r="I1502" s="48"/>
      <c r="J1502" s="59"/>
    </row>
    <row r="1503" spans="7:10">
      <c r="G1503" s="48"/>
      <c r="H1503" s="48"/>
      <c r="I1503" s="48"/>
      <c r="J1503" s="59"/>
    </row>
    <row r="1504" spans="7:10">
      <c r="G1504" s="48"/>
      <c r="H1504" s="48"/>
      <c r="I1504" s="48"/>
      <c r="J1504" s="59"/>
    </row>
    <row r="1505" spans="7:10">
      <c r="G1505" s="48"/>
      <c r="H1505" s="48"/>
      <c r="I1505" s="48"/>
      <c r="J1505" s="59"/>
    </row>
    <row r="1506" spans="7:10">
      <c r="G1506" s="48"/>
      <c r="H1506" s="48"/>
      <c r="I1506" s="48"/>
      <c r="J1506" s="59"/>
    </row>
    <row r="1507" spans="7:10">
      <c r="G1507" s="48"/>
      <c r="H1507" s="48"/>
      <c r="I1507" s="48"/>
      <c r="J1507" s="59"/>
    </row>
    <row r="1508" spans="7:10">
      <c r="G1508" s="48"/>
      <c r="H1508" s="48"/>
      <c r="I1508" s="48"/>
      <c r="J1508" s="59"/>
    </row>
    <row r="1509" spans="7:10">
      <c r="G1509" s="48"/>
      <c r="H1509" s="48"/>
      <c r="I1509" s="48"/>
      <c r="J1509" s="59"/>
    </row>
    <row r="1510" spans="7:10">
      <c r="G1510" s="48"/>
      <c r="H1510" s="48"/>
      <c r="I1510" s="48"/>
      <c r="J1510" s="59"/>
    </row>
    <row r="1511" spans="7:10">
      <c r="G1511" s="48"/>
      <c r="H1511" s="48"/>
      <c r="I1511" s="48"/>
      <c r="J1511" s="59"/>
    </row>
    <row r="1512" spans="7:10">
      <c r="G1512" s="48"/>
      <c r="H1512" s="48"/>
      <c r="I1512" s="48"/>
      <c r="J1512" s="59"/>
    </row>
    <row r="1513" spans="7:10">
      <c r="G1513" s="48"/>
      <c r="H1513" s="48"/>
      <c r="I1513" s="48"/>
      <c r="J1513" s="59"/>
    </row>
    <row r="1514" spans="7:10">
      <c r="G1514" s="48"/>
      <c r="H1514" s="48"/>
      <c r="I1514" s="48"/>
      <c r="J1514" s="59"/>
    </row>
    <row r="1515" spans="7:10">
      <c r="G1515" s="48"/>
      <c r="H1515" s="48"/>
      <c r="I1515" s="48"/>
      <c r="J1515" s="59"/>
    </row>
    <row r="1516" spans="7:10">
      <c r="G1516" s="48"/>
      <c r="H1516" s="48"/>
      <c r="I1516" s="48"/>
      <c r="J1516" s="59"/>
    </row>
    <row r="1517" spans="7:10">
      <c r="G1517" s="48"/>
      <c r="H1517" s="48"/>
      <c r="I1517" s="48"/>
      <c r="J1517" s="59"/>
    </row>
    <row r="1518" spans="7:10">
      <c r="G1518" s="48"/>
      <c r="H1518" s="48"/>
      <c r="I1518" s="48"/>
      <c r="J1518" s="59"/>
    </row>
    <row r="1519" spans="7:10">
      <c r="G1519" s="48"/>
      <c r="H1519" s="48"/>
      <c r="I1519" s="48"/>
      <c r="J1519" s="59"/>
    </row>
    <row r="1520" spans="7:10">
      <c r="G1520" s="48"/>
      <c r="H1520" s="48"/>
      <c r="I1520" s="48"/>
      <c r="J1520" s="59"/>
    </row>
    <row r="1521" spans="7:10">
      <c r="G1521" s="48"/>
      <c r="H1521" s="48"/>
      <c r="I1521" s="48"/>
      <c r="J1521" s="59"/>
    </row>
    <row r="1522" spans="7:10">
      <c r="G1522" s="48"/>
      <c r="H1522" s="48"/>
      <c r="I1522" s="48"/>
      <c r="J1522" s="59"/>
    </row>
    <row r="1523" spans="7:10">
      <c r="G1523" s="48"/>
      <c r="H1523" s="48"/>
      <c r="I1523" s="48"/>
      <c r="J1523" s="59"/>
    </row>
    <row r="1524" spans="7:10">
      <c r="G1524" s="48"/>
      <c r="H1524" s="48"/>
      <c r="I1524" s="48"/>
      <c r="J1524" s="59"/>
    </row>
    <row r="1525" spans="7:10">
      <c r="G1525" s="48"/>
      <c r="H1525" s="48"/>
      <c r="I1525" s="48"/>
      <c r="J1525" s="59"/>
    </row>
    <row r="1526" spans="7:10">
      <c r="G1526" s="48"/>
      <c r="H1526" s="48"/>
      <c r="I1526" s="48"/>
      <c r="J1526" s="59"/>
    </row>
    <row r="1527" spans="7:10">
      <c r="G1527" s="48"/>
      <c r="H1527" s="48"/>
      <c r="I1527" s="48"/>
      <c r="J1527" s="59"/>
    </row>
    <row r="1528" spans="7:10">
      <c r="G1528" s="48"/>
      <c r="H1528" s="48"/>
      <c r="I1528" s="48"/>
      <c r="J1528" s="59"/>
    </row>
    <row r="1529" spans="7:10">
      <c r="G1529" s="48"/>
      <c r="H1529" s="48"/>
      <c r="I1529" s="48"/>
      <c r="J1529" s="59"/>
    </row>
    <row r="1530" spans="7:10">
      <c r="G1530" s="48"/>
      <c r="H1530" s="48"/>
      <c r="I1530" s="48"/>
      <c r="J1530" s="59"/>
    </row>
    <row r="1531" spans="7:10">
      <c r="G1531" s="48"/>
      <c r="H1531" s="48"/>
      <c r="I1531" s="48"/>
      <c r="J1531" s="59"/>
    </row>
    <row r="1532" spans="7:10">
      <c r="G1532" s="48"/>
      <c r="H1532" s="48"/>
      <c r="I1532" s="48"/>
      <c r="J1532" s="59"/>
    </row>
    <row r="1533" spans="7:10">
      <c r="G1533" s="48"/>
      <c r="H1533" s="48"/>
      <c r="I1533" s="48"/>
      <c r="J1533" s="59"/>
    </row>
    <row r="1534" spans="7:10">
      <c r="G1534" s="48"/>
      <c r="H1534" s="48"/>
      <c r="I1534" s="48"/>
      <c r="J1534" s="59"/>
    </row>
    <row r="1535" spans="7:10">
      <c r="G1535" s="48"/>
      <c r="H1535" s="48"/>
      <c r="I1535" s="48"/>
      <c r="J1535" s="59"/>
    </row>
    <row r="1536" spans="7:10">
      <c r="G1536" s="48"/>
      <c r="H1536" s="48"/>
      <c r="I1536" s="48"/>
      <c r="J1536" s="59"/>
    </row>
    <row r="1537" spans="7:10">
      <c r="G1537" s="48"/>
      <c r="H1537" s="48"/>
      <c r="I1537" s="48"/>
      <c r="J1537" s="59"/>
    </row>
    <row r="1538" spans="7:10">
      <c r="G1538" s="48"/>
      <c r="H1538" s="48"/>
      <c r="I1538" s="48"/>
      <c r="J1538" s="59"/>
    </row>
    <row r="1539" spans="7:10">
      <c r="G1539" s="48"/>
      <c r="H1539" s="48"/>
      <c r="I1539" s="48"/>
      <c r="J1539" s="59"/>
    </row>
    <row r="1540" spans="7:10">
      <c r="G1540" s="48"/>
      <c r="H1540" s="48"/>
      <c r="I1540" s="48"/>
      <c r="J1540" s="59"/>
    </row>
    <row r="1541" spans="7:10">
      <c r="G1541" s="48"/>
      <c r="H1541" s="48"/>
      <c r="I1541" s="48"/>
      <c r="J1541" s="59"/>
    </row>
    <row r="1542" spans="7:10">
      <c r="G1542" s="48"/>
      <c r="H1542" s="48"/>
      <c r="I1542" s="48"/>
      <c r="J1542" s="59"/>
    </row>
    <row r="1543" spans="7:10">
      <c r="G1543" s="48"/>
      <c r="H1543" s="48"/>
      <c r="I1543" s="48"/>
      <c r="J1543" s="59"/>
    </row>
    <row r="1544" spans="7:10">
      <c r="G1544" s="48"/>
      <c r="H1544" s="48"/>
      <c r="I1544" s="48"/>
      <c r="J1544" s="59"/>
    </row>
    <row r="1545" spans="7:10">
      <c r="G1545" s="48"/>
      <c r="H1545" s="48"/>
      <c r="I1545" s="48"/>
      <c r="J1545" s="59"/>
    </row>
    <row r="1546" spans="7:10">
      <c r="G1546" s="48"/>
      <c r="H1546" s="48"/>
      <c r="I1546" s="48"/>
      <c r="J1546" s="59"/>
    </row>
    <row r="1547" spans="7:10">
      <c r="G1547" s="48"/>
      <c r="H1547" s="48"/>
      <c r="I1547" s="48"/>
      <c r="J1547" s="59"/>
    </row>
    <row r="1548" spans="7:10">
      <c r="G1548" s="48"/>
      <c r="H1548" s="48"/>
      <c r="I1548" s="48"/>
      <c r="J1548" s="59"/>
    </row>
    <row r="1549" spans="7:10">
      <c r="G1549" s="48"/>
      <c r="H1549" s="48"/>
      <c r="I1549" s="48"/>
      <c r="J1549" s="59"/>
    </row>
    <row r="1550" spans="7:10">
      <c r="G1550" s="48"/>
      <c r="H1550" s="48"/>
      <c r="I1550" s="48"/>
      <c r="J1550" s="59"/>
    </row>
    <row r="1551" spans="7:10">
      <c r="G1551" s="48"/>
      <c r="H1551" s="48"/>
      <c r="I1551" s="48"/>
      <c r="J1551" s="59"/>
    </row>
    <row r="1552" spans="7:10">
      <c r="G1552" s="48"/>
      <c r="H1552" s="48"/>
      <c r="I1552" s="48"/>
      <c r="J1552" s="59"/>
    </row>
    <row r="1553" spans="7:10">
      <c r="G1553" s="48"/>
      <c r="H1553" s="48"/>
      <c r="I1553" s="48"/>
      <c r="J1553" s="59"/>
    </row>
    <row r="1554" spans="7:10">
      <c r="G1554" s="48"/>
      <c r="H1554" s="48"/>
      <c r="I1554" s="48"/>
      <c r="J1554" s="59"/>
    </row>
    <row r="1555" spans="7:10">
      <c r="G1555" s="48"/>
      <c r="H1555" s="48"/>
      <c r="I1555" s="48"/>
      <c r="J1555" s="59"/>
    </row>
    <row r="1556" spans="7:10">
      <c r="G1556" s="48"/>
      <c r="H1556" s="48"/>
      <c r="I1556" s="48"/>
      <c r="J1556" s="59"/>
    </row>
    <row r="1557" spans="7:10">
      <c r="G1557" s="48"/>
      <c r="H1557" s="48"/>
      <c r="I1557" s="48"/>
      <c r="J1557" s="59"/>
    </row>
    <row r="1558" spans="7:10">
      <c r="G1558" s="48"/>
      <c r="H1558" s="48"/>
      <c r="I1558" s="48"/>
      <c r="J1558" s="59"/>
    </row>
    <row r="1559" spans="7:10">
      <c r="G1559" s="48"/>
      <c r="H1559" s="48"/>
      <c r="I1559" s="48"/>
      <c r="J1559" s="59"/>
    </row>
    <row r="1560" spans="7:10">
      <c r="G1560" s="48"/>
      <c r="H1560" s="48"/>
      <c r="I1560" s="48"/>
      <c r="J1560" s="59"/>
    </row>
    <row r="1561" spans="7:10">
      <c r="G1561" s="48"/>
      <c r="H1561" s="48"/>
      <c r="I1561" s="48"/>
      <c r="J1561" s="59"/>
    </row>
    <row r="1562" spans="7:10">
      <c r="G1562" s="48"/>
      <c r="H1562" s="48"/>
      <c r="I1562" s="48"/>
      <c r="J1562" s="59"/>
    </row>
    <row r="1563" spans="7:10">
      <c r="G1563" s="48"/>
      <c r="H1563" s="48"/>
      <c r="I1563" s="48"/>
      <c r="J1563" s="59"/>
    </row>
    <row r="1564" spans="7:10">
      <c r="G1564" s="48"/>
      <c r="H1564" s="48"/>
      <c r="I1564" s="48"/>
      <c r="J1564" s="59"/>
    </row>
    <row r="1565" spans="7:10">
      <c r="G1565" s="48"/>
      <c r="H1565" s="48"/>
      <c r="I1565" s="48"/>
      <c r="J1565" s="59"/>
    </row>
    <row r="1566" spans="7:10">
      <c r="G1566" s="48"/>
      <c r="H1566" s="48"/>
      <c r="I1566" s="48"/>
      <c r="J1566" s="59"/>
    </row>
    <row r="1567" spans="7:10">
      <c r="G1567" s="48"/>
      <c r="H1567" s="48"/>
      <c r="I1567" s="48"/>
      <c r="J1567" s="59"/>
    </row>
    <row r="1568" spans="7:10">
      <c r="G1568" s="48"/>
      <c r="H1568" s="48"/>
      <c r="I1568" s="48"/>
      <c r="J1568" s="59"/>
    </row>
    <row r="1569" spans="7:10">
      <c r="G1569" s="48"/>
      <c r="H1569" s="48"/>
      <c r="I1569" s="48"/>
      <c r="J1569" s="59"/>
    </row>
    <row r="1570" spans="7:10">
      <c r="G1570" s="48"/>
      <c r="H1570" s="48"/>
      <c r="I1570" s="48"/>
      <c r="J1570" s="59"/>
    </row>
    <row r="1571" spans="7:10">
      <c r="G1571" s="48"/>
      <c r="H1571" s="48"/>
      <c r="I1571" s="48"/>
      <c r="J1571" s="59"/>
    </row>
    <row r="1572" spans="7:10">
      <c r="G1572" s="48"/>
      <c r="H1572" s="48"/>
      <c r="I1572" s="48"/>
      <c r="J1572" s="59"/>
    </row>
    <row r="1573" spans="7:10">
      <c r="G1573" s="48"/>
      <c r="H1573" s="48"/>
      <c r="I1573" s="48"/>
      <c r="J1573" s="59"/>
    </row>
    <row r="1574" spans="7:10">
      <c r="G1574" s="48"/>
      <c r="H1574" s="48"/>
      <c r="I1574" s="48"/>
      <c r="J1574" s="59"/>
    </row>
    <row r="1575" spans="7:10">
      <c r="G1575" s="48"/>
      <c r="H1575" s="48"/>
      <c r="I1575" s="48"/>
      <c r="J1575" s="59"/>
    </row>
    <row r="1576" spans="7:10">
      <c r="G1576" s="48"/>
      <c r="H1576" s="48"/>
      <c r="I1576" s="48"/>
      <c r="J1576" s="59"/>
    </row>
    <row r="1577" spans="7:10">
      <c r="G1577" s="48"/>
      <c r="H1577" s="48"/>
      <c r="I1577" s="48"/>
      <c r="J1577" s="59"/>
    </row>
    <row r="1578" spans="7:10">
      <c r="G1578" s="48"/>
      <c r="H1578" s="48"/>
      <c r="I1578" s="48"/>
      <c r="J1578" s="59"/>
    </row>
    <row r="1579" spans="7:10">
      <c r="G1579" s="48"/>
      <c r="H1579" s="48"/>
      <c r="I1579" s="48"/>
      <c r="J1579" s="59"/>
    </row>
    <row r="1580" spans="7:10">
      <c r="G1580" s="48"/>
      <c r="H1580" s="48"/>
      <c r="I1580" s="48"/>
      <c r="J1580" s="59"/>
    </row>
    <row r="1581" spans="7:10">
      <c r="G1581" s="48"/>
      <c r="H1581" s="48"/>
      <c r="I1581" s="48"/>
      <c r="J1581" s="59"/>
    </row>
    <row r="1582" spans="7:10">
      <c r="G1582" s="48"/>
      <c r="H1582" s="48"/>
      <c r="I1582" s="48"/>
      <c r="J1582" s="59"/>
    </row>
    <row r="1583" spans="7:10">
      <c r="G1583" s="48"/>
      <c r="H1583" s="48"/>
      <c r="I1583" s="48"/>
      <c r="J1583" s="59"/>
    </row>
    <row r="1584" spans="7:10">
      <c r="G1584" s="48"/>
      <c r="H1584" s="48"/>
      <c r="I1584" s="48"/>
      <c r="J1584" s="59"/>
    </row>
    <row r="1585" spans="7:10">
      <c r="G1585" s="48"/>
      <c r="H1585" s="48"/>
      <c r="I1585" s="48"/>
      <c r="J1585" s="59"/>
    </row>
    <row r="1586" spans="7:10">
      <c r="G1586" s="48"/>
      <c r="H1586" s="48"/>
      <c r="I1586" s="48"/>
      <c r="J1586" s="59"/>
    </row>
    <row r="1587" spans="7:10">
      <c r="G1587" s="48"/>
      <c r="H1587" s="48"/>
      <c r="I1587" s="48"/>
      <c r="J1587" s="59"/>
    </row>
    <row r="1588" spans="7:10">
      <c r="G1588" s="48"/>
      <c r="H1588" s="48"/>
      <c r="I1588" s="48"/>
      <c r="J1588" s="59"/>
    </row>
    <row r="1589" spans="7:10">
      <c r="G1589" s="48"/>
      <c r="H1589" s="48"/>
      <c r="I1589" s="48"/>
      <c r="J1589" s="59"/>
    </row>
    <row r="1590" spans="7:10">
      <c r="G1590" s="48"/>
      <c r="H1590" s="48"/>
      <c r="I1590" s="48"/>
      <c r="J1590" s="59"/>
    </row>
    <row r="1591" spans="7:10">
      <c r="G1591" s="48"/>
      <c r="H1591" s="48"/>
      <c r="I1591" s="48"/>
      <c r="J1591" s="59"/>
    </row>
    <row r="1592" spans="7:10">
      <c r="G1592" s="48"/>
      <c r="H1592" s="48"/>
      <c r="I1592" s="48"/>
      <c r="J1592" s="59"/>
    </row>
    <row r="1593" spans="7:10">
      <c r="G1593" s="48"/>
      <c r="H1593" s="48"/>
      <c r="I1593" s="48"/>
      <c r="J1593" s="59"/>
    </row>
    <row r="1594" spans="7:10">
      <c r="G1594" s="48"/>
      <c r="H1594" s="48"/>
      <c r="I1594" s="48"/>
      <c r="J1594" s="59"/>
    </row>
    <row r="1595" spans="7:10">
      <c r="G1595" s="48"/>
      <c r="H1595" s="48"/>
      <c r="I1595" s="48"/>
      <c r="J1595" s="59"/>
    </row>
    <row r="1596" spans="7:10">
      <c r="G1596" s="48"/>
      <c r="H1596" s="48"/>
      <c r="I1596" s="48"/>
      <c r="J1596" s="59"/>
    </row>
    <row r="1597" spans="7:10">
      <c r="G1597" s="48"/>
      <c r="H1597" s="48"/>
      <c r="I1597" s="48"/>
      <c r="J1597" s="59"/>
    </row>
    <row r="1598" spans="7:10">
      <c r="G1598" s="48"/>
      <c r="H1598" s="48"/>
      <c r="I1598" s="48"/>
      <c r="J1598" s="59"/>
    </row>
    <row r="1599" spans="7:10">
      <c r="G1599" s="48"/>
      <c r="H1599" s="48"/>
      <c r="I1599" s="48"/>
      <c r="J1599" s="59"/>
    </row>
    <row r="1600" spans="7:10">
      <c r="G1600" s="48"/>
      <c r="H1600" s="48"/>
      <c r="I1600" s="48"/>
      <c r="J1600" s="59"/>
    </row>
    <row r="1601" spans="7:10">
      <c r="G1601" s="48"/>
      <c r="H1601" s="48"/>
      <c r="I1601" s="48"/>
      <c r="J1601" s="59"/>
    </row>
    <row r="1602" spans="7:10">
      <c r="G1602" s="48"/>
      <c r="H1602" s="48"/>
      <c r="I1602" s="48"/>
      <c r="J1602" s="59"/>
    </row>
    <row r="1603" spans="7:10">
      <c r="G1603" s="48"/>
      <c r="H1603" s="48"/>
      <c r="I1603" s="48"/>
      <c r="J1603" s="59"/>
    </row>
    <row r="1604" spans="7:10">
      <c r="G1604" s="48"/>
      <c r="H1604" s="48"/>
      <c r="I1604" s="48"/>
      <c r="J1604" s="59"/>
    </row>
    <row r="1605" spans="7:10">
      <c r="G1605" s="48"/>
      <c r="H1605" s="48"/>
      <c r="I1605" s="48"/>
      <c r="J1605" s="59"/>
    </row>
    <row r="1606" spans="7:10">
      <c r="G1606" s="48"/>
      <c r="H1606" s="48"/>
      <c r="I1606" s="48"/>
      <c r="J1606" s="59"/>
    </row>
    <row r="1607" spans="7:10">
      <c r="G1607" s="48"/>
      <c r="H1607" s="48"/>
      <c r="I1607" s="48"/>
      <c r="J1607" s="59"/>
    </row>
    <row r="1608" spans="7:10">
      <c r="G1608" s="48"/>
      <c r="H1608" s="48"/>
      <c r="I1608" s="48"/>
      <c r="J1608" s="59"/>
    </row>
    <row r="1609" spans="7:10">
      <c r="G1609" s="48"/>
      <c r="H1609" s="48"/>
      <c r="I1609" s="48"/>
      <c r="J1609" s="59"/>
    </row>
    <row r="1610" spans="7:10">
      <c r="G1610" s="48"/>
      <c r="H1610" s="48"/>
      <c r="I1610" s="48"/>
      <c r="J1610" s="59"/>
    </row>
    <row r="1611" spans="7:10">
      <c r="G1611" s="48"/>
      <c r="H1611" s="48"/>
      <c r="I1611" s="48"/>
      <c r="J1611" s="59"/>
    </row>
    <row r="1612" spans="7:10">
      <c r="G1612" s="48"/>
      <c r="H1612" s="48"/>
      <c r="I1612" s="48"/>
      <c r="J1612" s="59"/>
    </row>
    <row r="1613" spans="7:10">
      <c r="G1613" s="48"/>
      <c r="H1613" s="48"/>
      <c r="I1613" s="48"/>
      <c r="J1613" s="59"/>
    </row>
    <row r="1614" spans="7:10">
      <c r="G1614" s="48"/>
      <c r="H1614" s="48"/>
      <c r="I1614" s="48"/>
      <c r="J1614" s="59"/>
    </row>
    <row r="1615" spans="7:10">
      <c r="G1615" s="48"/>
      <c r="H1615" s="48"/>
      <c r="I1615" s="48"/>
      <c r="J1615" s="59"/>
    </row>
    <row r="1616" spans="7:10">
      <c r="G1616" s="48"/>
      <c r="H1616" s="48"/>
      <c r="I1616" s="48"/>
      <c r="J1616" s="59"/>
    </row>
    <row r="1617" spans="7:10">
      <c r="G1617" s="48"/>
      <c r="H1617" s="48"/>
      <c r="I1617" s="48"/>
      <c r="J1617" s="59"/>
    </row>
    <row r="1618" spans="7:10">
      <c r="G1618" s="48"/>
      <c r="H1618" s="48"/>
      <c r="I1618" s="48"/>
      <c r="J1618" s="59"/>
    </row>
    <row r="1619" spans="7:10">
      <c r="G1619" s="48"/>
      <c r="H1619" s="48"/>
      <c r="I1619" s="48"/>
      <c r="J1619" s="59"/>
    </row>
    <row r="1620" spans="7:10">
      <c r="G1620" s="48"/>
      <c r="H1620" s="48"/>
      <c r="I1620" s="48"/>
      <c r="J1620" s="59"/>
    </row>
    <row r="1621" spans="7:10">
      <c r="G1621" s="48"/>
      <c r="H1621" s="48"/>
      <c r="I1621" s="48"/>
      <c r="J1621" s="59"/>
    </row>
    <row r="1622" spans="7:10">
      <c r="G1622" s="48"/>
      <c r="H1622" s="48"/>
      <c r="I1622" s="48"/>
      <c r="J1622" s="59"/>
    </row>
    <row r="1623" spans="7:10">
      <c r="G1623" s="48"/>
      <c r="H1623" s="48"/>
      <c r="I1623" s="48"/>
      <c r="J1623" s="59"/>
    </row>
    <row r="1624" spans="7:10">
      <c r="G1624" s="48"/>
      <c r="H1624" s="48"/>
      <c r="I1624" s="48"/>
      <c r="J1624" s="59"/>
    </row>
    <row r="1625" spans="7:10">
      <c r="G1625" s="48"/>
      <c r="H1625" s="48"/>
      <c r="I1625" s="48"/>
      <c r="J1625" s="59"/>
    </row>
    <row r="1626" spans="7:10">
      <c r="G1626" s="48"/>
      <c r="H1626" s="48"/>
      <c r="I1626" s="48"/>
      <c r="J1626" s="59"/>
    </row>
    <row r="1627" spans="7:10">
      <c r="G1627" s="48"/>
      <c r="H1627" s="48"/>
      <c r="I1627" s="48"/>
      <c r="J1627" s="59"/>
    </row>
    <row r="1628" spans="7:10">
      <c r="G1628" s="48"/>
      <c r="H1628" s="48"/>
      <c r="I1628" s="48"/>
      <c r="J1628" s="59"/>
    </row>
    <row r="1629" spans="7:10">
      <c r="G1629" s="48"/>
      <c r="H1629" s="48"/>
      <c r="I1629" s="48"/>
      <c r="J1629" s="59"/>
    </row>
    <row r="1630" spans="7:10">
      <c r="G1630" s="48"/>
      <c r="H1630" s="48"/>
      <c r="I1630" s="48"/>
      <c r="J1630" s="59"/>
    </row>
    <row r="1631" spans="7:10">
      <c r="G1631" s="48"/>
      <c r="H1631" s="48"/>
      <c r="I1631" s="48"/>
      <c r="J1631" s="59"/>
    </row>
    <row r="1632" spans="7:10">
      <c r="G1632" s="48"/>
      <c r="H1632" s="48"/>
      <c r="I1632" s="48"/>
      <c r="J1632" s="59"/>
    </row>
    <row r="1633" spans="7:10">
      <c r="G1633" s="48"/>
      <c r="H1633" s="48"/>
      <c r="I1633" s="48"/>
      <c r="J1633" s="59"/>
    </row>
    <row r="1634" spans="7:10">
      <c r="G1634" s="48"/>
      <c r="H1634" s="48"/>
      <c r="I1634" s="48"/>
      <c r="J1634" s="59"/>
    </row>
    <row r="1635" spans="7:10">
      <c r="G1635" s="48"/>
      <c r="H1635" s="48"/>
      <c r="I1635" s="48"/>
      <c r="J1635" s="59"/>
    </row>
    <row r="1636" spans="7:10">
      <c r="G1636" s="48"/>
      <c r="H1636" s="48"/>
      <c r="I1636" s="48"/>
      <c r="J1636" s="59"/>
    </row>
    <row r="1637" spans="7:10">
      <c r="G1637" s="48"/>
      <c r="H1637" s="48"/>
      <c r="I1637" s="48"/>
      <c r="J1637" s="59"/>
    </row>
    <row r="1638" spans="7:10">
      <c r="G1638" s="48"/>
      <c r="H1638" s="48"/>
      <c r="I1638" s="48"/>
      <c r="J1638" s="59"/>
    </row>
    <row r="1639" spans="7:10">
      <c r="G1639" s="48"/>
      <c r="H1639" s="48"/>
      <c r="I1639" s="48"/>
      <c r="J1639" s="59"/>
    </row>
    <row r="1640" spans="7:10">
      <c r="G1640" s="48"/>
      <c r="H1640" s="48"/>
      <c r="I1640" s="48"/>
      <c r="J1640" s="59"/>
    </row>
    <row r="1641" spans="7:10">
      <c r="G1641" s="48"/>
      <c r="H1641" s="48"/>
      <c r="I1641" s="48"/>
      <c r="J1641" s="59"/>
    </row>
    <row r="1642" spans="7:10">
      <c r="G1642" s="48"/>
      <c r="H1642" s="48"/>
      <c r="I1642" s="48"/>
      <c r="J1642" s="59"/>
    </row>
    <row r="1643" spans="7:10">
      <c r="G1643" s="48"/>
      <c r="H1643" s="48"/>
      <c r="I1643" s="48"/>
      <c r="J1643" s="59"/>
    </row>
    <row r="1644" spans="7:10">
      <c r="G1644" s="48"/>
      <c r="H1644" s="48"/>
      <c r="I1644" s="48"/>
      <c r="J1644" s="59"/>
    </row>
    <row r="1645" spans="7:10">
      <c r="G1645" s="48"/>
      <c r="H1645" s="48"/>
      <c r="I1645" s="48"/>
      <c r="J1645" s="59"/>
    </row>
    <row r="1646" spans="7:10">
      <c r="G1646" s="48"/>
      <c r="H1646" s="48"/>
      <c r="I1646" s="48"/>
      <c r="J1646" s="59"/>
    </row>
    <row r="1647" spans="7:10">
      <c r="G1647" s="48"/>
      <c r="H1647" s="48"/>
      <c r="I1647" s="48"/>
      <c r="J1647" s="59"/>
    </row>
    <row r="1648" spans="7:10">
      <c r="G1648" s="48"/>
      <c r="H1648" s="48"/>
      <c r="I1648" s="48"/>
      <c r="J1648" s="59"/>
    </row>
    <row r="1649" spans="7:10">
      <c r="G1649" s="48"/>
      <c r="H1649" s="48"/>
      <c r="I1649" s="48"/>
      <c r="J1649" s="59"/>
    </row>
    <row r="1650" spans="7:10">
      <c r="G1650" s="48"/>
      <c r="H1650" s="48"/>
      <c r="I1650" s="48"/>
      <c r="J1650" s="59"/>
    </row>
    <row r="1651" spans="7:10">
      <c r="G1651" s="48"/>
      <c r="H1651" s="48"/>
      <c r="I1651" s="48"/>
      <c r="J1651" s="59"/>
    </row>
    <row r="1652" spans="7:10">
      <c r="G1652" s="48"/>
      <c r="H1652" s="48"/>
      <c r="I1652" s="48"/>
      <c r="J1652" s="59"/>
    </row>
    <row r="1653" spans="7:10">
      <c r="G1653" s="48"/>
      <c r="H1653" s="48"/>
      <c r="I1653" s="48"/>
      <c r="J1653" s="59"/>
    </row>
    <row r="1654" spans="7:10">
      <c r="G1654" s="48"/>
      <c r="H1654" s="48"/>
      <c r="I1654" s="48"/>
      <c r="J1654" s="59"/>
    </row>
    <row r="1655" spans="7:10">
      <c r="G1655" s="48"/>
      <c r="H1655" s="48"/>
      <c r="I1655" s="48"/>
      <c r="J1655" s="59"/>
    </row>
    <row r="1656" spans="7:10">
      <c r="G1656" s="48"/>
      <c r="H1656" s="48"/>
      <c r="I1656" s="48"/>
      <c r="J1656" s="59"/>
    </row>
    <row r="1657" spans="7:10">
      <c r="G1657" s="48"/>
      <c r="H1657" s="48"/>
      <c r="I1657" s="48"/>
      <c r="J1657" s="59"/>
    </row>
    <row r="1658" spans="7:10">
      <c r="G1658" s="48"/>
      <c r="H1658" s="48"/>
      <c r="I1658" s="48"/>
      <c r="J1658" s="59"/>
    </row>
    <row r="1659" spans="7:10">
      <c r="G1659" s="48"/>
      <c r="H1659" s="48"/>
      <c r="I1659" s="48"/>
      <c r="J1659" s="59"/>
    </row>
    <row r="1660" spans="7:10">
      <c r="G1660" s="48"/>
      <c r="H1660" s="48"/>
      <c r="I1660" s="48"/>
      <c r="J1660" s="59"/>
    </row>
    <row r="1661" spans="7:10">
      <c r="G1661" s="48"/>
      <c r="H1661" s="48"/>
      <c r="I1661" s="48"/>
      <c r="J1661" s="59"/>
    </row>
    <row r="1662" spans="7:10">
      <c r="G1662" s="48"/>
      <c r="H1662" s="48"/>
      <c r="I1662" s="48"/>
      <c r="J1662" s="59"/>
    </row>
    <row r="1663" spans="7:10">
      <c r="G1663" s="48"/>
      <c r="H1663" s="48"/>
      <c r="I1663" s="48"/>
      <c r="J1663" s="59"/>
    </row>
    <row r="1664" spans="7:10">
      <c r="G1664" s="48"/>
      <c r="H1664" s="48"/>
      <c r="I1664" s="48"/>
      <c r="J1664" s="59"/>
    </row>
    <row r="1665" spans="7:10">
      <c r="G1665" s="48"/>
      <c r="H1665" s="48"/>
      <c r="I1665" s="48"/>
      <c r="J1665" s="59"/>
    </row>
    <row r="1666" spans="7:10">
      <c r="G1666" s="48"/>
      <c r="H1666" s="48"/>
      <c r="I1666" s="48"/>
      <c r="J1666" s="59"/>
    </row>
    <row r="1667" spans="7:10">
      <c r="G1667" s="48"/>
      <c r="H1667" s="48"/>
      <c r="I1667" s="48"/>
      <c r="J1667" s="59"/>
    </row>
    <row r="1668" spans="7:10">
      <c r="G1668" s="48"/>
      <c r="H1668" s="48"/>
      <c r="I1668" s="48"/>
      <c r="J1668" s="59"/>
    </row>
    <row r="1669" spans="7:10">
      <c r="G1669" s="48"/>
      <c r="H1669" s="48"/>
      <c r="I1669" s="48"/>
      <c r="J1669" s="59"/>
    </row>
    <row r="1670" spans="7:10">
      <c r="G1670" s="48"/>
      <c r="H1670" s="48"/>
      <c r="I1670" s="48"/>
      <c r="J1670" s="59"/>
    </row>
    <row r="1671" spans="7:10">
      <c r="G1671" s="48"/>
      <c r="H1671" s="48"/>
      <c r="I1671" s="48"/>
      <c r="J1671" s="59"/>
    </row>
    <row r="1672" spans="7:10">
      <c r="G1672" s="48"/>
      <c r="H1672" s="48"/>
      <c r="I1672" s="48"/>
      <c r="J1672" s="59"/>
    </row>
    <row r="1673" spans="7:10">
      <c r="G1673" s="48"/>
      <c r="H1673" s="48"/>
      <c r="I1673" s="48"/>
      <c r="J1673" s="59"/>
    </row>
    <row r="1674" spans="7:10">
      <c r="G1674" s="48"/>
      <c r="H1674" s="48"/>
      <c r="I1674" s="48"/>
      <c r="J1674" s="59"/>
    </row>
    <row r="1675" spans="7:10">
      <c r="G1675" s="48"/>
      <c r="H1675" s="48"/>
      <c r="I1675" s="48"/>
      <c r="J1675" s="59"/>
    </row>
    <row r="1676" spans="7:10">
      <c r="G1676" s="48"/>
      <c r="H1676" s="48"/>
      <c r="I1676" s="48"/>
      <c r="J1676" s="59"/>
    </row>
    <row r="1677" spans="7:10">
      <c r="G1677" s="48"/>
      <c r="H1677" s="48"/>
      <c r="I1677" s="48"/>
      <c r="J1677" s="59"/>
    </row>
    <row r="1678" spans="7:10">
      <c r="G1678" s="48"/>
      <c r="H1678" s="48"/>
      <c r="I1678" s="48"/>
      <c r="J1678" s="59"/>
    </row>
    <row r="1679" spans="7:10">
      <c r="G1679" s="48"/>
      <c r="H1679" s="48"/>
      <c r="I1679" s="48"/>
      <c r="J1679" s="59"/>
    </row>
    <row r="1680" spans="7:10">
      <c r="G1680" s="48"/>
      <c r="H1680" s="48"/>
      <c r="I1680" s="48"/>
      <c r="J1680" s="59"/>
    </row>
    <row r="1681" spans="7:10">
      <c r="G1681" s="48"/>
      <c r="H1681" s="48"/>
      <c r="I1681" s="48"/>
      <c r="J1681" s="59"/>
    </row>
    <row r="1682" spans="7:10">
      <c r="G1682" s="48"/>
      <c r="H1682" s="48"/>
      <c r="I1682" s="48"/>
      <c r="J1682" s="59"/>
    </row>
    <row r="1683" spans="7:10">
      <c r="G1683" s="48"/>
      <c r="H1683" s="48"/>
      <c r="I1683" s="48"/>
      <c r="J1683" s="59"/>
    </row>
    <row r="1684" spans="7:10">
      <c r="G1684" s="48"/>
      <c r="H1684" s="48"/>
      <c r="I1684" s="48"/>
      <c r="J1684" s="59"/>
    </row>
    <row r="1685" spans="7:10">
      <c r="G1685" s="48"/>
      <c r="H1685" s="48"/>
      <c r="I1685" s="48"/>
      <c r="J1685" s="59"/>
    </row>
    <row r="1686" spans="7:10">
      <c r="G1686" s="48"/>
      <c r="H1686" s="48"/>
      <c r="I1686" s="48"/>
      <c r="J1686" s="59"/>
    </row>
    <row r="1687" spans="7:10">
      <c r="G1687" s="48"/>
      <c r="H1687" s="48"/>
      <c r="I1687" s="48"/>
      <c r="J1687" s="59"/>
    </row>
    <row r="1688" spans="7:10">
      <c r="G1688" s="48"/>
      <c r="H1688" s="48"/>
      <c r="I1688" s="48"/>
      <c r="J1688" s="59"/>
    </row>
    <row r="1689" spans="7:10">
      <c r="G1689" s="48"/>
      <c r="H1689" s="48"/>
      <c r="I1689" s="48"/>
      <c r="J1689" s="59"/>
    </row>
    <row r="1690" spans="7:10">
      <c r="G1690" s="48"/>
      <c r="H1690" s="48"/>
      <c r="I1690" s="48"/>
      <c r="J1690" s="59"/>
    </row>
    <row r="1691" spans="7:10">
      <c r="G1691" s="48"/>
      <c r="H1691" s="48"/>
      <c r="I1691" s="48"/>
      <c r="J1691" s="59"/>
    </row>
    <row r="1692" spans="7:10">
      <c r="G1692" s="48"/>
      <c r="H1692" s="48"/>
      <c r="I1692" s="48"/>
      <c r="J1692" s="59"/>
    </row>
    <row r="1693" spans="7:10">
      <c r="G1693" s="48"/>
      <c r="H1693" s="48"/>
      <c r="I1693" s="48"/>
      <c r="J1693" s="59"/>
    </row>
    <row r="1694" spans="7:10">
      <c r="G1694" s="48"/>
      <c r="H1694" s="48"/>
      <c r="I1694" s="48"/>
      <c r="J1694" s="59"/>
    </row>
    <row r="1695" spans="7:10">
      <c r="G1695" s="48"/>
      <c r="H1695" s="48"/>
      <c r="I1695" s="48"/>
      <c r="J1695" s="59"/>
    </row>
    <row r="1696" spans="7:10">
      <c r="G1696" s="48"/>
      <c r="H1696" s="48"/>
      <c r="I1696" s="48"/>
      <c r="J1696" s="59"/>
    </row>
    <row r="1697" spans="7:10">
      <c r="G1697" s="48"/>
      <c r="H1697" s="48"/>
      <c r="I1697" s="48"/>
      <c r="J1697" s="59"/>
    </row>
    <row r="1698" spans="7:10">
      <c r="G1698" s="48"/>
      <c r="H1698" s="48"/>
      <c r="I1698" s="48"/>
      <c r="J1698" s="59"/>
    </row>
    <row r="1699" spans="7:10">
      <c r="G1699" s="48"/>
      <c r="H1699" s="48"/>
      <c r="I1699" s="48"/>
      <c r="J1699" s="59"/>
    </row>
    <row r="1700" spans="7:10">
      <c r="G1700" s="48"/>
      <c r="H1700" s="48"/>
      <c r="I1700" s="48"/>
      <c r="J1700" s="59"/>
    </row>
    <row r="1701" spans="7:10">
      <c r="G1701" s="48"/>
      <c r="H1701" s="48"/>
      <c r="I1701" s="48"/>
      <c r="J1701" s="59"/>
    </row>
    <row r="1702" spans="7:10">
      <c r="G1702" s="48"/>
      <c r="H1702" s="48"/>
      <c r="I1702" s="48"/>
      <c r="J1702" s="59"/>
    </row>
    <row r="1703" spans="7:10">
      <c r="G1703" s="48"/>
      <c r="H1703" s="48"/>
      <c r="I1703" s="48"/>
      <c r="J1703" s="59"/>
    </row>
    <row r="1704" spans="7:10">
      <c r="G1704" s="48"/>
      <c r="H1704" s="48"/>
      <c r="I1704" s="48"/>
      <c r="J1704" s="59"/>
    </row>
    <row r="1705" spans="7:10">
      <c r="G1705" s="48"/>
      <c r="H1705" s="48"/>
      <c r="I1705" s="48"/>
      <c r="J1705" s="59"/>
    </row>
    <row r="1706" spans="7:10">
      <c r="G1706" s="48"/>
      <c r="H1706" s="48"/>
      <c r="I1706" s="48"/>
      <c r="J1706" s="59"/>
    </row>
    <row r="1707" spans="7:10">
      <c r="G1707" s="48"/>
      <c r="H1707" s="48"/>
      <c r="I1707" s="48"/>
      <c r="J1707" s="59"/>
    </row>
    <row r="1708" spans="7:10">
      <c r="G1708" s="48"/>
      <c r="H1708" s="48"/>
      <c r="I1708" s="48"/>
      <c r="J1708" s="59"/>
    </row>
    <row r="1709" spans="7:10">
      <c r="G1709" s="48"/>
      <c r="H1709" s="48"/>
      <c r="I1709" s="48"/>
      <c r="J1709" s="59"/>
    </row>
    <row r="1710" spans="7:10">
      <c r="G1710" s="48"/>
      <c r="H1710" s="48"/>
      <c r="I1710" s="48"/>
      <c r="J1710" s="59"/>
    </row>
    <row r="1711" spans="7:10">
      <c r="G1711" s="48"/>
      <c r="H1711" s="48"/>
      <c r="I1711" s="48"/>
      <c r="J1711" s="59"/>
    </row>
    <row r="1712" spans="7:10">
      <c r="G1712" s="48"/>
      <c r="H1712" s="48"/>
      <c r="I1712" s="48"/>
      <c r="J1712" s="59"/>
    </row>
    <row r="1713" spans="7:10">
      <c r="G1713" s="48"/>
      <c r="H1713" s="48"/>
      <c r="I1713" s="48"/>
      <c r="J1713" s="59"/>
    </row>
    <row r="1714" spans="7:10">
      <c r="G1714" s="48"/>
      <c r="H1714" s="48"/>
      <c r="I1714" s="48"/>
      <c r="J1714" s="59"/>
    </row>
    <row r="1715" spans="7:10">
      <c r="G1715" s="48"/>
      <c r="H1715" s="48"/>
      <c r="I1715" s="48"/>
      <c r="J1715" s="59"/>
    </row>
    <row r="1716" spans="7:10">
      <c r="G1716" s="48"/>
      <c r="H1716" s="48"/>
      <c r="I1716" s="48"/>
      <c r="J1716" s="59"/>
    </row>
    <row r="1717" spans="7:10">
      <c r="G1717" s="48"/>
      <c r="H1717" s="48"/>
      <c r="I1717" s="48"/>
      <c r="J1717" s="59"/>
    </row>
    <row r="1718" spans="7:10">
      <c r="G1718" s="48"/>
      <c r="H1718" s="48"/>
      <c r="I1718" s="48"/>
      <c r="J1718" s="59"/>
    </row>
    <row r="1719" spans="7:10">
      <c r="G1719" s="48"/>
      <c r="H1719" s="48"/>
      <c r="I1719" s="48"/>
      <c r="J1719" s="59"/>
    </row>
    <row r="1720" spans="7:10">
      <c r="G1720" s="48"/>
      <c r="H1720" s="48"/>
      <c r="I1720" s="48"/>
      <c r="J1720" s="59"/>
    </row>
    <row r="1721" spans="7:10">
      <c r="G1721" s="48"/>
      <c r="H1721" s="48"/>
      <c r="I1721" s="48"/>
      <c r="J1721" s="59"/>
    </row>
    <row r="1722" spans="7:10">
      <c r="G1722" s="48"/>
      <c r="H1722" s="48"/>
      <c r="I1722" s="48"/>
      <c r="J1722" s="59"/>
    </row>
    <row r="1723" spans="7:10">
      <c r="G1723" s="48"/>
      <c r="H1723" s="48"/>
      <c r="I1723" s="48"/>
      <c r="J1723" s="59"/>
    </row>
    <row r="1724" spans="7:10">
      <c r="G1724" s="48"/>
      <c r="H1724" s="48"/>
      <c r="I1724" s="48"/>
      <c r="J1724" s="59"/>
    </row>
    <row r="1725" spans="7:10">
      <c r="G1725" s="48"/>
      <c r="H1725" s="48"/>
      <c r="I1725" s="48"/>
      <c r="J1725" s="59"/>
    </row>
    <row r="1726" spans="7:10">
      <c r="G1726" s="48"/>
      <c r="H1726" s="48"/>
      <c r="I1726" s="48"/>
      <c r="J1726" s="59"/>
    </row>
    <row r="1727" spans="7:10">
      <c r="G1727" s="48"/>
      <c r="H1727" s="48"/>
      <c r="I1727" s="48"/>
      <c r="J1727" s="59"/>
    </row>
    <row r="1728" spans="7:10">
      <c r="G1728" s="48"/>
      <c r="H1728" s="48"/>
      <c r="I1728" s="48"/>
      <c r="J1728" s="59"/>
    </row>
    <row r="1729" spans="7:10">
      <c r="G1729" s="48"/>
      <c r="H1729" s="48"/>
      <c r="I1729" s="48"/>
      <c r="J1729" s="59"/>
    </row>
    <row r="1730" spans="7:10">
      <c r="G1730" s="48"/>
      <c r="H1730" s="48"/>
      <c r="I1730" s="48"/>
      <c r="J1730" s="59"/>
    </row>
    <row r="1731" spans="7:10">
      <c r="G1731" s="48"/>
      <c r="H1731" s="48"/>
      <c r="I1731" s="48"/>
      <c r="J1731" s="59"/>
    </row>
    <row r="1732" spans="7:10">
      <c r="G1732" s="48"/>
      <c r="H1732" s="48"/>
      <c r="I1732" s="48"/>
      <c r="J1732" s="59"/>
    </row>
    <row r="1733" spans="7:10">
      <c r="G1733" s="48"/>
      <c r="H1733" s="48"/>
      <c r="I1733" s="48"/>
      <c r="J1733" s="59"/>
    </row>
    <row r="1734" spans="7:10">
      <c r="G1734" s="48"/>
      <c r="H1734" s="48"/>
      <c r="I1734" s="48"/>
      <c r="J1734" s="59"/>
    </row>
    <row r="1735" spans="7:10">
      <c r="G1735" s="48"/>
      <c r="H1735" s="48"/>
      <c r="I1735" s="48"/>
      <c r="J1735" s="59"/>
    </row>
    <row r="1736" spans="7:10">
      <c r="G1736" s="48"/>
      <c r="H1736" s="48"/>
      <c r="I1736" s="48"/>
      <c r="J1736" s="59"/>
    </row>
    <row r="1737" spans="7:10">
      <c r="G1737" s="48"/>
      <c r="H1737" s="48"/>
      <c r="I1737" s="48"/>
      <c r="J1737" s="59"/>
    </row>
    <row r="1738" spans="7:10">
      <c r="G1738" s="48"/>
      <c r="H1738" s="48"/>
      <c r="I1738" s="48"/>
      <c r="J1738" s="59"/>
    </row>
    <row r="1739" spans="7:10">
      <c r="G1739" s="48"/>
      <c r="H1739" s="48"/>
      <c r="I1739" s="48"/>
      <c r="J1739" s="59"/>
    </row>
    <row r="1740" spans="7:10">
      <c r="G1740" s="48"/>
      <c r="H1740" s="48"/>
      <c r="I1740" s="48"/>
      <c r="J1740" s="59"/>
    </row>
    <row r="1741" spans="7:10">
      <c r="G1741" s="48"/>
      <c r="H1741" s="48"/>
      <c r="I1741" s="48"/>
      <c r="J1741" s="59"/>
    </row>
    <row r="1742" spans="7:10">
      <c r="G1742" s="48"/>
      <c r="H1742" s="48"/>
      <c r="I1742" s="48"/>
      <c r="J1742" s="59"/>
    </row>
    <row r="1743" spans="7:10">
      <c r="G1743" s="48"/>
      <c r="H1743" s="48"/>
      <c r="I1743" s="48"/>
      <c r="J1743" s="59"/>
    </row>
    <row r="1744" spans="7:10">
      <c r="G1744" s="48"/>
      <c r="H1744" s="48"/>
      <c r="I1744" s="48"/>
      <c r="J1744" s="59"/>
    </row>
    <row r="1745" spans="7:10">
      <c r="G1745" s="48"/>
      <c r="H1745" s="48"/>
      <c r="I1745" s="48"/>
      <c r="J1745" s="59"/>
    </row>
    <row r="1746" spans="7:10">
      <c r="G1746" s="48"/>
      <c r="H1746" s="48"/>
      <c r="I1746" s="48"/>
      <c r="J1746" s="59"/>
    </row>
    <row r="1747" spans="7:10">
      <c r="G1747" s="48"/>
      <c r="H1747" s="48"/>
      <c r="I1747" s="48"/>
      <c r="J1747" s="59"/>
    </row>
    <row r="1748" spans="7:10">
      <c r="G1748" s="48"/>
      <c r="H1748" s="48"/>
      <c r="I1748" s="48"/>
      <c r="J1748" s="59"/>
    </row>
    <row r="1749" spans="7:10">
      <c r="G1749" s="48"/>
      <c r="H1749" s="48"/>
      <c r="I1749" s="48"/>
      <c r="J1749" s="59"/>
    </row>
    <row r="1750" spans="7:10">
      <c r="G1750" s="48"/>
      <c r="H1750" s="48"/>
      <c r="I1750" s="48"/>
      <c r="J1750" s="59"/>
    </row>
    <row r="1751" spans="7:10">
      <c r="G1751" s="48"/>
      <c r="H1751" s="48"/>
      <c r="I1751" s="48"/>
      <c r="J1751" s="59"/>
    </row>
    <row r="1752" spans="7:10">
      <c r="G1752" s="48"/>
      <c r="H1752" s="48"/>
      <c r="I1752" s="48"/>
      <c r="J1752" s="59"/>
    </row>
    <row r="1753" spans="7:10">
      <c r="G1753" s="48"/>
      <c r="H1753" s="48"/>
      <c r="I1753" s="48"/>
      <c r="J1753" s="59"/>
    </row>
    <row r="1754" spans="7:10">
      <c r="G1754" s="48"/>
      <c r="H1754" s="48"/>
      <c r="I1754" s="48"/>
      <c r="J1754" s="59"/>
    </row>
    <row r="1755" spans="7:10">
      <c r="G1755" s="48"/>
      <c r="H1755" s="48"/>
      <c r="I1755" s="48"/>
      <c r="J1755" s="59"/>
    </row>
    <row r="1756" spans="7:10">
      <c r="G1756" s="48"/>
      <c r="H1756" s="48"/>
      <c r="I1756" s="48"/>
      <c r="J1756" s="59"/>
    </row>
    <row r="1757" spans="7:10">
      <c r="G1757" s="48"/>
      <c r="H1757" s="48"/>
      <c r="I1757" s="48"/>
      <c r="J1757" s="59"/>
    </row>
    <row r="1758" spans="7:10">
      <c r="G1758" s="48"/>
      <c r="H1758" s="48"/>
      <c r="I1758" s="48"/>
      <c r="J1758" s="59"/>
    </row>
    <row r="1759" spans="7:10">
      <c r="G1759" s="48"/>
      <c r="H1759" s="48"/>
      <c r="I1759" s="48"/>
      <c r="J1759" s="59"/>
    </row>
    <row r="1760" spans="7:10">
      <c r="G1760" s="48"/>
      <c r="H1760" s="48"/>
      <c r="I1760" s="48"/>
      <c r="J1760" s="59"/>
    </row>
    <row r="1761" spans="7:10">
      <c r="G1761" s="48"/>
      <c r="H1761" s="48"/>
      <c r="I1761" s="48"/>
      <c r="J1761" s="59"/>
    </row>
    <row r="1762" spans="7:10">
      <c r="G1762" s="48"/>
      <c r="H1762" s="48"/>
      <c r="I1762" s="48"/>
      <c r="J1762" s="59"/>
    </row>
    <row r="1763" spans="7:10">
      <c r="G1763" s="48"/>
      <c r="H1763" s="48"/>
      <c r="I1763" s="48"/>
      <c r="J1763" s="59"/>
    </row>
    <row r="1764" spans="7:10">
      <c r="G1764" s="48"/>
      <c r="H1764" s="48"/>
      <c r="I1764" s="48"/>
      <c r="J1764" s="59"/>
    </row>
    <row r="1765" spans="7:10">
      <c r="G1765" s="48"/>
      <c r="H1765" s="48"/>
      <c r="I1765" s="48"/>
      <c r="J1765" s="59"/>
    </row>
    <row r="1766" spans="7:10">
      <c r="G1766" s="48"/>
      <c r="H1766" s="48"/>
      <c r="I1766" s="48"/>
      <c r="J1766" s="59"/>
    </row>
    <row r="1767" spans="7:10">
      <c r="G1767" s="48"/>
      <c r="H1767" s="48"/>
      <c r="I1767" s="48"/>
      <c r="J1767" s="59"/>
    </row>
    <row r="1768" spans="7:10">
      <c r="G1768" s="48"/>
      <c r="H1768" s="48"/>
      <c r="I1768" s="48"/>
      <c r="J1768" s="59"/>
    </row>
    <row r="1769" spans="7:10">
      <c r="G1769" s="48"/>
      <c r="H1769" s="48"/>
      <c r="I1769" s="48"/>
      <c r="J1769" s="59"/>
    </row>
    <row r="1770" spans="7:10">
      <c r="G1770" s="48"/>
      <c r="H1770" s="48"/>
      <c r="I1770" s="48"/>
      <c r="J1770" s="59"/>
    </row>
    <row r="1771" spans="7:10">
      <c r="G1771" s="48"/>
      <c r="H1771" s="48"/>
      <c r="I1771" s="48"/>
      <c r="J1771" s="59"/>
    </row>
    <row r="1772" spans="7:10">
      <c r="G1772" s="48"/>
      <c r="H1772" s="48"/>
      <c r="I1772" s="48"/>
      <c r="J1772" s="59"/>
    </row>
    <row r="1773" spans="7:10">
      <c r="G1773" s="48"/>
      <c r="H1773" s="48"/>
      <c r="I1773" s="48"/>
      <c r="J1773" s="59"/>
    </row>
    <row r="1774" spans="7:10">
      <c r="G1774" s="48"/>
      <c r="H1774" s="48"/>
      <c r="I1774" s="48"/>
      <c r="J1774" s="59"/>
    </row>
    <row r="1775" spans="7:10">
      <c r="G1775" s="48"/>
      <c r="H1775" s="48"/>
      <c r="I1775" s="48"/>
      <c r="J1775" s="59"/>
    </row>
    <row r="1776" spans="7:10">
      <c r="G1776" s="48"/>
      <c r="H1776" s="48"/>
      <c r="I1776" s="48"/>
      <c r="J1776" s="59"/>
    </row>
    <row r="1777" spans="7:10">
      <c r="G1777" s="48"/>
      <c r="H1777" s="48"/>
      <c r="I1777" s="48"/>
      <c r="J1777" s="59"/>
    </row>
    <row r="1778" spans="7:10">
      <c r="G1778" s="48"/>
      <c r="H1778" s="48"/>
      <c r="I1778" s="48"/>
      <c r="J1778" s="59"/>
    </row>
    <row r="1779" spans="7:10">
      <c r="G1779" s="48"/>
      <c r="H1779" s="48"/>
      <c r="I1779" s="48"/>
      <c r="J1779" s="59"/>
    </row>
    <row r="1780" spans="7:10">
      <c r="G1780" s="48"/>
      <c r="H1780" s="48"/>
      <c r="I1780" s="48"/>
      <c r="J1780" s="59"/>
    </row>
    <row r="1781" spans="7:10">
      <c r="G1781" s="48"/>
      <c r="H1781" s="48"/>
      <c r="I1781" s="48"/>
      <c r="J1781" s="59"/>
    </row>
    <row r="1782" spans="7:10">
      <c r="G1782" s="48"/>
      <c r="H1782" s="48"/>
      <c r="I1782" s="48"/>
      <c r="J1782" s="59"/>
    </row>
    <row r="1783" spans="7:10">
      <c r="G1783" s="48"/>
      <c r="H1783" s="48"/>
      <c r="I1783" s="48"/>
      <c r="J1783" s="59"/>
    </row>
    <row r="1784" spans="7:10">
      <c r="G1784" s="48"/>
      <c r="H1784" s="48"/>
      <c r="I1784" s="48"/>
      <c r="J1784" s="59"/>
    </row>
    <row r="1785" spans="7:10">
      <c r="G1785" s="48"/>
      <c r="H1785" s="48"/>
      <c r="I1785" s="48"/>
      <c r="J1785" s="59"/>
    </row>
    <row r="1786" spans="7:10">
      <c r="G1786" s="48"/>
      <c r="H1786" s="48"/>
      <c r="I1786" s="48"/>
      <c r="J1786" s="59"/>
    </row>
    <row r="1787" spans="7:10">
      <c r="G1787" s="48"/>
      <c r="H1787" s="48"/>
      <c r="I1787" s="48"/>
      <c r="J1787" s="59"/>
    </row>
    <row r="1788" spans="7:10">
      <c r="G1788" s="48"/>
      <c r="H1788" s="48"/>
      <c r="I1788" s="48"/>
      <c r="J1788" s="59"/>
    </row>
    <row r="1789" spans="7:10">
      <c r="G1789" s="48"/>
      <c r="H1789" s="48"/>
      <c r="I1789" s="48"/>
      <c r="J1789" s="59"/>
    </row>
    <row r="1790" spans="7:10">
      <c r="G1790" s="48"/>
      <c r="H1790" s="48"/>
      <c r="I1790" s="48"/>
      <c r="J1790" s="59"/>
    </row>
    <row r="1791" spans="7:10">
      <c r="G1791" s="48"/>
      <c r="H1791" s="48"/>
      <c r="I1791" s="48"/>
      <c r="J1791" s="59"/>
    </row>
    <row r="1792" spans="7:10">
      <c r="G1792" s="48"/>
      <c r="H1792" s="48"/>
      <c r="I1792" s="48"/>
      <c r="J1792" s="59"/>
    </row>
    <row r="1793" spans="7:10">
      <c r="G1793" s="48"/>
      <c r="H1793" s="48"/>
      <c r="I1793" s="48"/>
      <c r="J1793" s="59"/>
    </row>
    <row r="1794" spans="7:10">
      <c r="G1794" s="48"/>
      <c r="H1794" s="48"/>
      <c r="I1794" s="48"/>
      <c r="J1794" s="59"/>
    </row>
    <row r="1795" spans="7:10">
      <c r="G1795" s="48"/>
      <c r="H1795" s="48"/>
      <c r="I1795" s="48"/>
      <c r="J1795" s="59"/>
    </row>
    <row r="1796" spans="7:10">
      <c r="G1796" s="48"/>
      <c r="H1796" s="48"/>
      <c r="I1796" s="48"/>
      <c r="J1796" s="59"/>
    </row>
    <row r="1797" spans="7:10">
      <c r="G1797" s="48"/>
      <c r="H1797" s="48"/>
      <c r="I1797" s="48"/>
      <c r="J1797" s="59"/>
    </row>
    <row r="1798" spans="7:10">
      <c r="G1798" s="48"/>
      <c r="H1798" s="48"/>
      <c r="I1798" s="48"/>
      <c r="J1798" s="59"/>
    </row>
    <row r="1799" spans="7:10">
      <c r="G1799" s="48"/>
      <c r="H1799" s="48"/>
      <c r="I1799" s="48"/>
      <c r="J1799" s="59"/>
    </row>
    <row r="1800" spans="7:10">
      <c r="G1800" s="48"/>
      <c r="H1800" s="48"/>
      <c r="I1800" s="48"/>
      <c r="J1800" s="59"/>
    </row>
    <row r="1801" spans="7:10">
      <c r="G1801" s="48"/>
      <c r="H1801" s="48"/>
      <c r="I1801" s="48"/>
      <c r="J1801" s="59"/>
    </row>
    <row r="1802" spans="7:10">
      <c r="G1802" s="48"/>
      <c r="H1802" s="48"/>
      <c r="I1802" s="48"/>
      <c r="J1802" s="59"/>
    </row>
    <row r="1803" spans="7:10">
      <c r="G1803" s="48"/>
      <c r="H1803" s="48"/>
      <c r="I1803" s="48"/>
      <c r="J1803" s="59"/>
    </row>
    <row r="1804" spans="7:10">
      <c r="G1804" s="48"/>
      <c r="H1804" s="48"/>
      <c r="I1804" s="48"/>
      <c r="J1804" s="59"/>
    </row>
    <row r="1805" spans="7:10">
      <c r="G1805" s="48"/>
      <c r="H1805" s="48"/>
      <c r="I1805" s="48"/>
      <c r="J1805" s="59"/>
    </row>
    <row r="1806" spans="7:10">
      <c r="G1806" s="48"/>
      <c r="H1806" s="48"/>
      <c r="I1806" s="48"/>
      <c r="J1806" s="59"/>
    </row>
    <row r="1807" spans="7:10">
      <c r="G1807" s="48"/>
      <c r="H1807" s="48"/>
      <c r="I1807" s="48"/>
      <c r="J1807" s="59"/>
    </row>
    <row r="1808" spans="7:10">
      <c r="G1808" s="48"/>
      <c r="H1808" s="48"/>
      <c r="I1808" s="48"/>
      <c r="J1808" s="59"/>
    </row>
    <row r="1809" spans="7:10">
      <c r="G1809" s="48"/>
      <c r="H1809" s="48"/>
      <c r="I1809" s="48"/>
      <c r="J1809" s="59"/>
    </row>
    <row r="1810" spans="7:10">
      <c r="G1810" s="48"/>
      <c r="H1810" s="48"/>
      <c r="I1810" s="48"/>
      <c r="J1810" s="59"/>
    </row>
    <row r="1811" spans="7:10">
      <c r="G1811" s="48"/>
      <c r="H1811" s="48"/>
      <c r="I1811" s="48"/>
      <c r="J1811" s="59"/>
    </row>
    <row r="1812" spans="7:10">
      <c r="G1812" s="48"/>
      <c r="H1812" s="48"/>
      <c r="I1812" s="48"/>
      <c r="J1812" s="59"/>
    </row>
    <row r="1813" spans="7:10">
      <c r="G1813" s="48"/>
      <c r="H1813" s="48"/>
      <c r="I1813" s="48"/>
      <c r="J1813" s="59"/>
    </row>
    <row r="1814" spans="7:10">
      <c r="G1814" s="48"/>
      <c r="H1814" s="48"/>
      <c r="I1814" s="48"/>
      <c r="J1814" s="59"/>
    </row>
    <row r="1815" spans="7:10">
      <c r="G1815" s="48"/>
      <c r="H1815" s="48"/>
      <c r="I1815" s="48"/>
      <c r="J1815" s="59"/>
    </row>
    <row r="1816" spans="7:10">
      <c r="G1816" s="48"/>
      <c r="H1816" s="48"/>
      <c r="I1816" s="48"/>
      <c r="J1816" s="59"/>
    </row>
    <row r="1817" spans="7:10">
      <c r="G1817" s="48"/>
      <c r="H1817" s="48"/>
      <c r="I1817" s="48"/>
      <c r="J1817" s="59"/>
    </row>
    <row r="1818" spans="7:10">
      <c r="G1818" s="48"/>
      <c r="H1818" s="48"/>
      <c r="I1818" s="48"/>
      <c r="J1818" s="59"/>
    </row>
    <row r="1819" spans="7:10">
      <c r="G1819" s="48"/>
      <c r="H1819" s="48"/>
      <c r="I1819" s="48"/>
      <c r="J1819" s="59"/>
    </row>
    <row r="1820" spans="7:10">
      <c r="G1820" s="48"/>
      <c r="H1820" s="48"/>
      <c r="I1820" s="48"/>
      <c r="J1820" s="59"/>
    </row>
    <row r="1821" spans="7:10">
      <c r="G1821" s="48"/>
      <c r="H1821" s="48"/>
      <c r="I1821" s="48"/>
      <c r="J1821" s="59"/>
    </row>
    <row r="1822" spans="7:10">
      <c r="G1822" s="48"/>
      <c r="H1822" s="48"/>
      <c r="I1822" s="48"/>
      <c r="J1822" s="59"/>
    </row>
    <row r="1823" spans="7:10">
      <c r="G1823" s="48"/>
      <c r="H1823" s="48"/>
      <c r="I1823" s="48"/>
      <c r="J1823" s="59"/>
    </row>
    <row r="1824" spans="7:10">
      <c r="G1824" s="48"/>
      <c r="H1824" s="48"/>
      <c r="I1824" s="48"/>
      <c r="J1824" s="59"/>
    </row>
    <row r="1825" spans="7:10">
      <c r="G1825" s="48"/>
      <c r="H1825" s="48"/>
      <c r="I1825" s="48"/>
      <c r="J1825" s="59"/>
    </row>
    <row r="1826" spans="7:10">
      <c r="G1826" s="48"/>
      <c r="H1826" s="48"/>
      <c r="I1826" s="48"/>
      <c r="J1826" s="59"/>
    </row>
    <row r="1827" spans="7:10">
      <c r="G1827" s="48"/>
      <c r="H1827" s="48"/>
      <c r="I1827" s="48"/>
      <c r="J1827" s="59"/>
    </row>
    <row r="1828" spans="7:10">
      <c r="G1828" s="48"/>
      <c r="H1828" s="48"/>
      <c r="I1828" s="48"/>
      <c r="J1828" s="59"/>
    </row>
    <row r="1829" spans="7:10">
      <c r="G1829" s="48"/>
      <c r="H1829" s="48"/>
      <c r="I1829" s="48"/>
      <c r="J1829" s="59"/>
    </row>
    <row r="1830" spans="7:10">
      <c r="G1830" s="48"/>
      <c r="H1830" s="48"/>
      <c r="I1830" s="48"/>
      <c r="J1830" s="59"/>
    </row>
    <row r="1831" spans="7:10">
      <c r="G1831" s="48"/>
      <c r="H1831" s="48"/>
      <c r="I1831" s="48"/>
      <c r="J1831" s="59"/>
    </row>
    <row r="1832" spans="7:10">
      <c r="G1832" s="48"/>
      <c r="H1832" s="48"/>
      <c r="I1832" s="48"/>
      <c r="J1832" s="59"/>
    </row>
    <row r="1833" spans="7:10">
      <c r="G1833" s="48"/>
      <c r="H1833" s="48"/>
      <c r="I1833" s="48"/>
      <c r="J1833" s="59"/>
    </row>
    <row r="1834" spans="7:10">
      <c r="G1834" s="48"/>
      <c r="H1834" s="48"/>
      <c r="I1834" s="48"/>
      <c r="J1834" s="59"/>
    </row>
    <row r="1835" spans="7:10">
      <c r="G1835" s="48"/>
      <c r="H1835" s="48"/>
      <c r="I1835" s="48"/>
      <c r="J1835" s="59"/>
    </row>
    <row r="1836" spans="7:10">
      <c r="G1836" s="48"/>
      <c r="H1836" s="48"/>
      <c r="I1836" s="48"/>
      <c r="J1836" s="59"/>
    </row>
    <row r="1837" spans="7:10">
      <c r="G1837" s="48"/>
      <c r="H1837" s="48"/>
      <c r="I1837" s="48"/>
      <c r="J1837" s="59"/>
    </row>
    <row r="1838" spans="7:10">
      <c r="G1838" s="48"/>
      <c r="H1838" s="48"/>
      <c r="I1838" s="48"/>
      <c r="J1838" s="59"/>
    </row>
    <row r="1839" spans="7:10">
      <c r="G1839" s="48"/>
      <c r="H1839" s="48"/>
      <c r="I1839" s="48"/>
      <c r="J1839" s="59"/>
    </row>
    <row r="1840" spans="7:10">
      <c r="G1840" s="48"/>
      <c r="H1840" s="48"/>
      <c r="I1840" s="48"/>
      <c r="J1840" s="59"/>
    </row>
    <row r="1841" spans="7:10">
      <c r="G1841" s="48"/>
      <c r="H1841" s="48"/>
      <c r="I1841" s="48"/>
      <c r="J1841" s="59"/>
    </row>
    <row r="1842" spans="7:10">
      <c r="G1842" s="48"/>
      <c r="H1842" s="48"/>
      <c r="I1842" s="48"/>
      <c r="J1842" s="59"/>
    </row>
    <row r="1843" spans="7:10">
      <c r="G1843" s="48"/>
      <c r="H1843" s="48"/>
      <c r="I1843" s="48"/>
      <c r="J1843" s="59"/>
    </row>
    <row r="1844" spans="7:10">
      <c r="G1844" s="48"/>
      <c r="H1844" s="48"/>
      <c r="I1844" s="48"/>
      <c r="J1844" s="59"/>
    </row>
    <row r="1845" spans="7:10">
      <c r="G1845" s="48"/>
      <c r="H1845" s="48"/>
      <c r="I1845" s="48"/>
      <c r="J1845" s="59"/>
    </row>
    <row r="1846" spans="7:10">
      <c r="G1846" s="48"/>
      <c r="H1846" s="48"/>
      <c r="I1846" s="48"/>
      <c r="J1846" s="59"/>
    </row>
    <row r="1847" spans="7:10">
      <c r="G1847" s="48"/>
      <c r="H1847" s="48"/>
      <c r="I1847" s="48"/>
      <c r="J1847" s="59"/>
    </row>
    <row r="1848" spans="7:10">
      <c r="G1848" s="48"/>
      <c r="H1848" s="48"/>
      <c r="I1848" s="48"/>
      <c r="J1848" s="59"/>
    </row>
    <row r="1849" spans="7:10">
      <c r="G1849" s="48"/>
      <c r="H1849" s="48"/>
      <c r="I1849" s="48"/>
      <c r="J1849" s="59"/>
    </row>
    <row r="1850" spans="7:10">
      <c r="G1850" s="48"/>
      <c r="H1850" s="48"/>
      <c r="I1850" s="48"/>
      <c r="J1850" s="59"/>
    </row>
    <row r="1851" spans="7:10">
      <c r="G1851" s="48"/>
      <c r="H1851" s="48"/>
      <c r="I1851" s="48"/>
      <c r="J1851" s="59"/>
    </row>
    <row r="1852" spans="7:10">
      <c r="G1852" s="48"/>
      <c r="H1852" s="48"/>
      <c r="I1852" s="48"/>
      <c r="J1852" s="59"/>
    </row>
    <row r="1853" spans="7:10">
      <c r="G1853" s="48"/>
      <c r="H1853" s="48"/>
      <c r="I1853" s="48"/>
      <c r="J1853" s="59"/>
    </row>
    <row r="1854" spans="7:10">
      <c r="G1854" s="48"/>
      <c r="H1854" s="48"/>
      <c r="I1854" s="48"/>
      <c r="J1854" s="59"/>
    </row>
    <row r="1855" spans="7:10">
      <c r="G1855" s="48"/>
      <c r="H1855" s="48"/>
      <c r="I1855" s="48"/>
      <c r="J1855" s="59"/>
    </row>
    <row r="1856" spans="7:10">
      <c r="G1856" s="48"/>
      <c r="H1856" s="48"/>
      <c r="I1856" s="48"/>
      <c r="J1856" s="59"/>
    </row>
    <row r="1857" spans="7:10">
      <c r="G1857" s="48"/>
      <c r="H1857" s="48"/>
      <c r="I1857" s="48"/>
      <c r="J1857" s="59"/>
    </row>
    <row r="1858" spans="7:10">
      <c r="G1858" s="48"/>
      <c r="H1858" s="48"/>
      <c r="I1858" s="48"/>
      <c r="J1858" s="59"/>
    </row>
    <row r="1859" spans="7:10">
      <c r="G1859" s="48"/>
      <c r="H1859" s="48"/>
      <c r="I1859" s="48"/>
      <c r="J1859" s="59"/>
    </row>
    <row r="1860" spans="7:10">
      <c r="G1860" s="48"/>
      <c r="H1860" s="48"/>
      <c r="I1860" s="48"/>
      <c r="J1860" s="59"/>
    </row>
    <row r="1861" spans="7:10">
      <c r="G1861" s="48"/>
      <c r="H1861" s="48"/>
      <c r="I1861" s="48"/>
      <c r="J1861" s="59"/>
    </row>
    <row r="1862" spans="7:10">
      <c r="G1862" s="48"/>
      <c r="H1862" s="48"/>
      <c r="I1862" s="48"/>
      <c r="J1862" s="59"/>
    </row>
    <row r="1863" spans="7:10">
      <c r="G1863" s="48"/>
      <c r="H1863" s="48"/>
      <c r="I1863" s="48"/>
      <c r="J1863" s="59"/>
    </row>
    <row r="1864" spans="7:10">
      <c r="G1864" s="48"/>
      <c r="H1864" s="48"/>
      <c r="I1864" s="48"/>
      <c r="J1864" s="59"/>
    </row>
    <row r="1865" spans="7:10">
      <c r="G1865" s="48"/>
      <c r="H1865" s="48"/>
      <c r="I1865" s="48"/>
      <c r="J1865" s="59"/>
    </row>
    <row r="1866" spans="7:10">
      <c r="G1866" s="48"/>
      <c r="H1866" s="48"/>
      <c r="I1866" s="48"/>
      <c r="J1866" s="59"/>
    </row>
    <row r="1867" spans="7:10">
      <c r="G1867" s="48"/>
      <c r="H1867" s="48"/>
      <c r="I1867" s="48"/>
      <c r="J1867" s="59"/>
    </row>
    <row r="1868" spans="7:10">
      <c r="G1868" s="48"/>
      <c r="H1868" s="48"/>
      <c r="I1868" s="48"/>
      <c r="J1868" s="59"/>
    </row>
    <row r="1869" spans="7:10">
      <c r="G1869" s="48"/>
      <c r="H1869" s="48"/>
      <c r="I1869" s="48"/>
      <c r="J1869" s="59"/>
    </row>
    <row r="1870" spans="7:10">
      <c r="G1870" s="48"/>
      <c r="H1870" s="48"/>
      <c r="I1870" s="48"/>
      <c r="J1870" s="59"/>
    </row>
    <row r="1871" spans="7:10">
      <c r="G1871" s="48"/>
      <c r="H1871" s="48"/>
      <c r="I1871" s="48"/>
      <c r="J1871" s="59"/>
    </row>
    <row r="1872" spans="7:10">
      <c r="G1872" s="48"/>
      <c r="H1872" s="48"/>
      <c r="I1872" s="48"/>
      <c r="J1872" s="59"/>
    </row>
    <row r="1873" spans="7:10">
      <c r="G1873" s="48"/>
      <c r="H1873" s="48"/>
      <c r="I1873" s="48"/>
      <c r="J1873" s="59"/>
    </row>
    <row r="1874" spans="7:10">
      <c r="G1874" s="48"/>
      <c r="H1874" s="48"/>
      <c r="I1874" s="48"/>
      <c r="J1874" s="59"/>
    </row>
    <row r="1875" spans="7:10">
      <c r="G1875" s="48"/>
      <c r="H1875" s="48"/>
      <c r="I1875" s="48"/>
      <c r="J1875" s="59"/>
    </row>
    <row r="1876" spans="7:10">
      <c r="G1876" s="48"/>
      <c r="H1876" s="48"/>
      <c r="I1876" s="48"/>
      <c r="J1876" s="59"/>
    </row>
    <row r="1877" spans="7:10">
      <c r="G1877" s="48"/>
      <c r="H1877" s="48"/>
      <c r="I1877" s="48"/>
      <c r="J1877" s="59"/>
    </row>
    <row r="1878" spans="7:10">
      <c r="G1878" s="48"/>
      <c r="H1878" s="48"/>
      <c r="I1878" s="48"/>
      <c r="J1878" s="59"/>
    </row>
    <row r="1879" spans="7:10">
      <c r="G1879" s="48"/>
      <c r="H1879" s="48"/>
      <c r="I1879" s="48"/>
      <c r="J1879" s="59"/>
    </row>
    <row r="1880" spans="7:10">
      <c r="G1880" s="48"/>
      <c r="H1880" s="48"/>
      <c r="I1880" s="48"/>
      <c r="J1880" s="59"/>
    </row>
    <row r="1881" spans="7:10">
      <c r="G1881" s="48"/>
      <c r="H1881" s="48"/>
      <c r="I1881" s="48"/>
      <c r="J1881" s="59"/>
    </row>
    <row r="1882" spans="7:10">
      <c r="G1882" s="48"/>
      <c r="H1882" s="48"/>
      <c r="I1882" s="48"/>
      <c r="J1882" s="59"/>
    </row>
    <row r="1883" spans="7:10">
      <c r="G1883" s="48"/>
      <c r="H1883" s="48"/>
      <c r="I1883" s="48"/>
      <c r="J1883" s="59"/>
    </row>
    <row r="1884" spans="7:10">
      <c r="G1884" s="48"/>
      <c r="H1884" s="48"/>
      <c r="I1884" s="48"/>
      <c r="J1884" s="59"/>
    </row>
    <row r="1885" spans="7:10">
      <c r="G1885" s="48"/>
      <c r="H1885" s="48"/>
      <c r="I1885" s="48"/>
      <c r="J1885" s="59"/>
    </row>
    <row r="1886" spans="7:10">
      <c r="G1886" s="48"/>
      <c r="H1886" s="48"/>
      <c r="I1886" s="48"/>
      <c r="J1886" s="59"/>
    </row>
    <row r="1887" spans="7:10">
      <c r="G1887" s="48"/>
      <c r="H1887" s="48"/>
      <c r="I1887" s="48"/>
      <c r="J1887" s="59"/>
    </row>
    <row r="1888" spans="7:10">
      <c r="G1888" s="48"/>
      <c r="H1888" s="48"/>
      <c r="I1888" s="48"/>
      <c r="J1888" s="59"/>
    </row>
    <row r="1889" spans="7:10">
      <c r="G1889" s="48"/>
      <c r="H1889" s="48"/>
      <c r="I1889" s="48"/>
      <c r="J1889" s="59"/>
    </row>
    <row r="1890" spans="7:10">
      <c r="G1890" s="48"/>
      <c r="H1890" s="48"/>
      <c r="I1890" s="48"/>
      <c r="J1890" s="59"/>
    </row>
    <row r="1891" spans="7:10">
      <c r="G1891" s="48"/>
      <c r="H1891" s="48"/>
      <c r="I1891" s="48"/>
      <c r="J1891" s="59"/>
    </row>
    <row r="1892" spans="7:10">
      <c r="G1892" s="48"/>
      <c r="H1892" s="48"/>
      <c r="I1892" s="48"/>
      <c r="J1892" s="59"/>
    </row>
    <row r="1893" spans="7:10">
      <c r="G1893" s="48"/>
      <c r="H1893" s="48"/>
      <c r="I1893" s="48"/>
      <c r="J1893" s="59"/>
    </row>
    <row r="1894" spans="7:10">
      <c r="G1894" s="48"/>
      <c r="H1894" s="48"/>
      <c r="I1894" s="48"/>
      <c r="J1894" s="59"/>
    </row>
    <row r="1895" spans="7:10">
      <c r="G1895" s="48"/>
      <c r="H1895" s="48"/>
      <c r="I1895" s="48"/>
      <c r="J1895" s="59"/>
    </row>
    <row r="1896" spans="7:10">
      <c r="G1896" s="48"/>
      <c r="H1896" s="48"/>
      <c r="I1896" s="48"/>
      <c r="J1896" s="59"/>
    </row>
    <row r="1897" spans="7:10">
      <c r="G1897" s="48"/>
      <c r="H1897" s="48"/>
      <c r="I1897" s="48"/>
      <c r="J1897" s="59"/>
    </row>
    <row r="1898" spans="7:10">
      <c r="G1898" s="48"/>
      <c r="H1898" s="48"/>
      <c r="I1898" s="48"/>
      <c r="J1898" s="59"/>
    </row>
    <row r="1899" spans="7:10">
      <c r="G1899" s="48"/>
      <c r="H1899" s="48"/>
      <c r="I1899" s="48"/>
      <c r="J1899" s="59"/>
    </row>
    <row r="1900" spans="7:10">
      <c r="G1900" s="48"/>
      <c r="H1900" s="48"/>
      <c r="I1900" s="48"/>
      <c r="J1900" s="59"/>
    </row>
    <row r="1901" spans="7:10">
      <c r="G1901" s="48"/>
      <c r="H1901" s="48"/>
      <c r="I1901" s="48"/>
      <c r="J1901" s="59"/>
    </row>
    <row r="1902" spans="7:10">
      <c r="G1902" s="48"/>
      <c r="H1902" s="48"/>
      <c r="I1902" s="48"/>
      <c r="J1902" s="59"/>
    </row>
    <row r="1903" spans="7:10">
      <c r="G1903" s="48"/>
      <c r="H1903" s="48"/>
      <c r="I1903" s="48"/>
      <c r="J1903" s="59"/>
    </row>
    <row r="1904" spans="7:10">
      <c r="G1904" s="48"/>
      <c r="H1904" s="48"/>
      <c r="I1904" s="48"/>
      <c r="J1904" s="59"/>
    </row>
    <row r="1905" spans="7:10">
      <c r="G1905" s="48"/>
      <c r="H1905" s="48"/>
      <c r="I1905" s="48"/>
      <c r="J1905" s="59"/>
    </row>
    <row r="1906" spans="7:10">
      <c r="G1906" s="48"/>
      <c r="H1906" s="48"/>
      <c r="I1906" s="48"/>
      <c r="J1906" s="59"/>
    </row>
    <row r="1907" spans="7:10">
      <c r="G1907" s="48"/>
      <c r="H1907" s="48"/>
      <c r="I1907" s="48"/>
      <c r="J1907" s="59"/>
    </row>
    <row r="1908" spans="7:10">
      <c r="G1908" s="48"/>
      <c r="H1908" s="48"/>
      <c r="I1908" s="48"/>
      <c r="J1908" s="59"/>
    </row>
    <row r="1909" spans="7:10">
      <c r="G1909" s="48"/>
      <c r="H1909" s="48"/>
      <c r="I1909" s="48"/>
      <c r="J1909" s="59"/>
    </row>
    <row r="1910" spans="7:10">
      <c r="G1910" s="48"/>
      <c r="H1910" s="48"/>
      <c r="I1910" s="48"/>
      <c r="J1910" s="59"/>
    </row>
    <row r="1911" spans="7:10">
      <c r="G1911" s="48"/>
      <c r="H1911" s="48"/>
      <c r="I1911" s="48"/>
      <c r="J1911" s="59"/>
    </row>
    <row r="1912" spans="7:10">
      <c r="G1912" s="48"/>
      <c r="H1912" s="48"/>
      <c r="I1912" s="48"/>
      <c r="J1912" s="59"/>
    </row>
    <row r="1913" spans="7:10">
      <c r="G1913" s="48"/>
      <c r="H1913" s="48"/>
      <c r="I1913" s="48"/>
      <c r="J1913" s="59"/>
    </row>
    <row r="1914" spans="7:10">
      <c r="G1914" s="48"/>
      <c r="H1914" s="48"/>
      <c r="I1914" s="48"/>
      <c r="J1914" s="59"/>
    </row>
    <row r="1915" spans="7:10">
      <c r="G1915" s="48"/>
      <c r="H1915" s="48"/>
      <c r="I1915" s="48"/>
      <c r="J1915" s="59"/>
    </row>
    <row r="1916" spans="7:10">
      <c r="G1916" s="48"/>
      <c r="H1916" s="48"/>
      <c r="I1916" s="48"/>
      <c r="J1916" s="59"/>
    </row>
    <row r="1917" spans="7:10">
      <c r="G1917" s="48"/>
      <c r="H1917" s="48"/>
      <c r="I1917" s="48"/>
      <c r="J1917" s="59"/>
    </row>
    <row r="1918" spans="7:10">
      <c r="G1918" s="48"/>
      <c r="H1918" s="48"/>
      <c r="I1918" s="48"/>
      <c r="J1918" s="59"/>
    </row>
    <row r="1919" spans="7:10">
      <c r="G1919" s="48"/>
      <c r="H1919" s="48"/>
      <c r="I1919" s="48"/>
      <c r="J1919" s="59"/>
    </row>
    <row r="1920" spans="7:10">
      <c r="G1920" s="48"/>
      <c r="H1920" s="48"/>
      <c r="I1920" s="48"/>
      <c r="J1920" s="59"/>
    </row>
    <row r="1921" spans="7:10">
      <c r="G1921" s="48"/>
      <c r="H1921" s="48"/>
      <c r="I1921" s="48"/>
      <c r="J1921" s="59"/>
    </row>
    <row r="1922" spans="7:10">
      <c r="G1922" s="48"/>
      <c r="H1922" s="48"/>
      <c r="I1922" s="48"/>
      <c r="J1922" s="59"/>
    </row>
    <row r="1923" spans="7:10">
      <c r="G1923" s="48"/>
      <c r="H1923" s="48"/>
      <c r="I1923" s="48"/>
      <c r="J1923" s="59"/>
    </row>
    <row r="1924" spans="7:10">
      <c r="G1924" s="48"/>
      <c r="H1924" s="48"/>
      <c r="I1924" s="48"/>
      <c r="J1924" s="59"/>
    </row>
    <row r="1925" spans="7:10">
      <c r="G1925" s="48"/>
      <c r="H1925" s="48"/>
      <c r="I1925" s="48"/>
      <c r="J1925" s="59"/>
    </row>
    <row r="1926" spans="7:10">
      <c r="G1926" s="48"/>
      <c r="H1926" s="48"/>
      <c r="I1926" s="48"/>
      <c r="J1926" s="59"/>
    </row>
    <row r="1927" spans="7:10">
      <c r="G1927" s="48"/>
      <c r="H1927" s="48"/>
      <c r="I1927" s="48"/>
      <c r="J1927" s="59"/>
    </row>
    <row r="1928" spans="7:10">
      <c r="G1928" s="48"/>
      <c r="H1928" s="48"/>
      <c r="I1928" s="48"/>
      <c r="J1928" s="59"/>
    </row>
    <row r="1929" spans="7:10">
      <c r="G1929" s="48"/>
      <c r="H1929" s="48"/>
      <c r="I1929" s="48"/>
      <c r="J1929" s="59"/>
    </row>
    <row r="1930" spans="7:10">
      <c r="G1930" s="48"/>
      <c r="H1930" s="48"/>
      <c r="I1930" s="48"/>
      <c r="J1930" s="59"/>
    </row>
    <row r="1931" spans="7:10">
      <c r="G1931" s="48"/>
      <c r="H1931" s="48"/>
      <c r="I1931" s="48"/>
      <c r="J1931" s="59"/>
    </row>
    <row r="1932" spans="7:10">
      <c r="G1932" s="48"/>
      <c r="H1932" s="48"/>
      <c r="I1932" s="48"/>
      <c r="J1932" s="59"/>
    </row>
    <row r="1933" spans="7:10">
      <c r="G1933" s="48"/>
      <c r="H1933" s="48"/>
      <c r="I1933" s="48"/>
      <c r="J1933" s="59"/>
    </row>
    <row r="1934" spans="7:10">
      <c r="G1934" s="48"/>
      <c r="H1934" s="48"/>
      <c r="I1934" s="48"/>
      <c r="J1934" s="59"/>
    </row>
    <row r="1935" spans="7:10">
      <c r="G1935" s="48"/>
      <c r="H1935" s="48"/>
      <c r="I1935" s="48"/>
      <c r="J1935" s="59"/>
    </row>
    <row r="1936" spans="7:10">
      <c r="G1936" s="48"/>
      <c r="H1936" s="48"/>
      <c r="I1936" s="48"/>
      <c r="J1936" s="59"/>
    </row>
    <row r="1937" spans="7:10">
      <c r="G1937" s="48"/>
      <c r="H1937" s="48"/>
      <c r="I1937" s="48"/>
      <c r="J1937" s="59"/>
    </row>
    <row r="1938" spans="7:10">
      <c r="G1938" s="48"/>
      <c r="H1938" s="48"/>
      <c r="I1938" s="48"/>
      <c r="J1938" s="59"/>
    </row>
    <row r="1939" spans="7:10">
      <c r="G1939" s="48"/>
      <c r="H1939" s="48"/>
      <c r="I1939" s="48"/>
      <c r="J1939" s="59"/>
    </row>
    <row r="1940" spans="7:10">
      <c r="G1940" s="48"/>
      <c r="H1940" s="48"/>
      <c r="I1940" s="48"/>
      <c r="J1940" s="59"/>
    </row>
    <row r="1941" spans="7:10">
      <c r="G1941" s="48"/>
      <c r="H1941" s="48"/>
      <c r="I1941" s="48"/>
      <c r="J1941" s="59"/>
    </row>
    <row r="1942" spans="7:10">
      <c r="G1942" s="48"/>
      <c r="H1942" s="48"/>
      <c r="I1942" s="48"/>
      <c r="J1942" s="59"/>
    </row>
    <row r="1943" spans="7:10">
      <c r="G1943" s="48"/>
      <c r="H1943" s="48"/>
      <c r="I1943" s="48"/>
      <c r="J1943" s="59"/>
    </row>
    <row r="1944" spans="7:10">
      <c r="G1944" s="48"/>
      <c r="H1944" s="48"/>
      <c r="I1944" s="48"/>
      <c r="J1944" s="59"/>
    </row>
    <row r="1945" spans="7:10">
      <c r="G1945" s="48"/>
      <c r="H1945" s="48"/>
      <c r="I1945" s="48"/>
      <c r="J1945" s="59"/>
    </row>
    <row r="1946" spans="7:10">
      <c r="G1946" s="48"/>
      <c r="H1946" s="48"/>
      <c r="I1946" s="48"/>
      <c r="J1946" s="59"/>
    </row>
    <row r="1947" spans="7:10">
      <c r="G1947" s="48"/>
      <c r="H1947" s="48"/>
      <c r="I1947" s="48"/>
      <c r="J1947" s="59"/>
    </row>
    <row r="1948" spans="7:10">
      <c r="G1948" s="48"/>
      <c r="H1948" s="48"/>
      <c r="I1948" s="48"/>
      <c r="J1948" s="59"/>
    </row>
    <row r="1949" spans="7:10">
      <c r="G1949" s="48"/>
      <c r="H1949" s="48"/>
      <c r="I1949" s="48"/>
      <c r="J1949" s="59"/>
    </row>
    <row r="1950" spans="7:10">
      <c r="G1950" s="48"/>
      <c r="H1950" s="48"/>
      <c r="I1950" s="48"/>
      <c r="J1950" s="59"/>
    </row>
    <row r="1951" spans="7:10">
      <c r="G1951" s="48"/>
      <c r="H1951" s="48"/>
      <c r="I1951" s="48"/>
      <c r="J1951" s="59"/>
    </row>
    <row r="1952" spans="7:10">
      <c r="G1952" s="48"/>
      <c r="H1952" s="48"/>
      <c r="I1952" s="48"/>
      <c r="J1952" s="59"/>
    </row>
    <row r="1953" spans="7:10">
      <c r="G1953" s="48"/>
      <c r="H1953" s="48"/>
      <c r="I1953" s="48"/>
      <c r="J1953" s="59"/>
    </row>
    <row r="1954" spans="7:10">
      <c r="G1954" s="48"/>
      <c r="H1954" s="48"/>
      <c r="I1954" s="48"/>
      <c r="J1954" s="59"/>
    </row>
    <row r="1955" spans="7:10">
      <c r="G1955" s="48"/>
      <c r="H1955" s="48"/>
      <c r="I1955" s="48"/>
      <c r="J1955" s="59"/>
    </row>
    <row r="1956" spans="7:10">
      <c r="G1956" s="48"/>
      <c r="H1956" s="48"/>
      <c r="I1956" s="48"/>
      <c r="J1956" s="59"/>
    </row>
    <row r="1957" spans="7:10">
      <c r="G1957" s="48"/>
      <c r="H1957" s="48"/>
      <c r="I1957" s="48"/>
      <c r="J1957" s="59"/>
    </row>
    <row r="1958" spans="7:10">
      <c r="G1958" s="48"/>
      <c r="H1958" s="48"/>
      <c r="I1958" s="48"/>
      <c r="J1958" s="59"/>
    </row>
    <row r="1959" spans="7:10">
      <c r="G1959" s="48"/>
      <c r="H1959" s="48"/>
      <c r="I1959" s="48"/>
      <c r="J1959" s="59"/>
    </row>
    <row r="1960" spans="7:10">
      <c r="G1960" s="48"/>
      <c r="H1960" s="48"/>
      <c r="I1960" s="48"/>
      <c r="J1960" s="59"/>
    </row>
    <row r="1961" spans="7:10">
      <c r="G1961" s="48"/>
      <c r="H1961" s="48"/>
      <c r="I1961" s="48"/>
      <c r="J1961" s="59"/>
    </row>
    <row r="1962" spans="7:10">
      <c r="G1962" s="48"/>
      <c r="H1962" s="48"/>
      <c r="I1962" s="48"/>
      <c r="J1962" s="59"/>
    </row>
    <row r="1963" spans="7:10">
      <c r="G1963" s="48"/>
      <c r="H1963" s="48"/>
      <c r="I1963" s="48"/>
      <c r="J1963" s="59"/>
    </row>
    <row r="1964" spans="7:10">
      <c r="G1964" s="48"/>
      <c r="H1964" s="48"/>
      <c r="I1964" s="48"/>
      <c r="J1964" s="59"/>
    </row>
    <row r="1965" spans="7:10">
      <c r="G1965" s="48"/>
      <c r="H1965" s="48"/>
      <c r="I1965" s="48"/>
      <c r="J1965" s="59"/>
    </row>
    <row r="1966" spans="7:10">
      <c r="G1966" s="48"/>
      <c r="H1966" s="48"/>
      <c r="I1966" s="48"/>
      <c r="J1966" s="59"/>
    </row>
    <row r="1967" spans="7:10">
      <c r="G1967" s="48"/>
      <c r="H1967" s="48"/>
      <c r="I1967" s="48"/>
      <c r="J1967" s="59"/>
    </row>
    <row r="1968" spans="7:10">
      <c r="G1968" s="48"/>
      <c r="H1968" s="48"/>
      <c r="I1968" s="48"/>
      <c r="J1968" s="59"/>
    </row>
    <row r="1969" spans="7:10">
      <c r="G1969" s="48"/>
      <c r="H1969" s="48"/>
      <c r="I1969" s="48"/>
      <c r="J1969" s="59"/>
    </row>
    <row r="1970" spans="7:10">
      <c r="G1970" s="48"/>
      <c r="H1970" s="48"/>
      <c r="I1970" s="48"/>
      <c r="J1970" s="59"/>
    </row>
    <row r="1971" spans="7:10">
      <c r="G1971" s="48"/>
      <c r="H1971" s="48"/>
      <c r="I1971" s="48"/>
      <c r="J1971" s="59"/>
    </row>
    <row r="1972" spans="7:10">
      <c r="G1972" s="48"/>
      <c r="H1972" s="48"/>
      <c r="I1972" s="48"/>
      <c r="J1972" s="59"/>
    </row>
    <row r="1973" spans="7:10">
      <c r="G1973" s="48"/>
      <c r="H1973" s="48"/>
      <c r="I1973" s="48"/>
      <c r="J1973" s="59"/>
    </row>
    <row r="1974" spans="7:10">
      <c r="G1974" s="48"/>
      <c r="H1974" s="48"/>
      <c r="I1974" s="48"/>
      <c r="J1974" s="59"/>
    </row>
    <row r="1975" spans="7:10">
      <c r="G1975" s="48"/>
      <c r="H1975" s="48"/>
      <c r="I1975" s="48"/>
      <c r="J1975" s="59"/>
    </row>
    <row r="1976" spans="7:10">
      <c r="G1976" s="48"/>
      <c r="H1976" s="48"/>
      <c r="I1976" s="48"/>
      <c r="J1976" s="59"/>
    </row>
    <row r="1977" spans="7:10">
      <c r="G1977" s="48"/>
      <c r="H1977" s="48"/>
      <c r="I1977" s="48"/>
      <c r="J1977" s="59"/>
    </row>
    <row r="1978" spans="7:10">
      <c r="G1978" s="48"/>
      <c r="H1978" s="48"/>
      <c r="I1978" s="48"/>
      <c r="J1978" s="59"/>
    </row>
    <row r="1979" spans="7:10">
      <c r="G1979" s="48"/>
      <c r="H1979" s="48"/>
      <c r="I1979" s="48"/>
      <c r="J1979" s="59"/>
    </row>
    <row r="1980" spans="7:10">
      <c r="G1980" s="48"/>
      <c r="H1980" s="48"/>
      <c r="I1980" s="48"/>
      <c r="J1980" s="59"/>
    </row>
    <row r="1981" spans="7:10">
      <c r="G1981" s="48"/>
      <c r="H1981" s="48"/>
      <c r="I1981" s="48"/>
      <c r="J1981" s="59"/>
    </row>
    <row r="1982" spans="7:10">
      <c r="G1982" s="48"/>
      <c r="H1982" s="48"/>
      <c r="I1982" s="48"/>
      <c r="J1982" s="59"/>
    </row>
    <row r="1983" spans="7:10">
      <c r="G1983" s="48"/>
      <c r="H1983" s="48"/>
      <c r="I1983" s="48"/>
      <c r="J1983" s="59"/>
    </row>
    <row r="1984" spans="7:10">
      <c r="G1984" s="48"/>
      <c r="H1984" s="48"/>
      <c r="I1984" s="48"/>
      <c r="J1984" s="59"/>
    </row>
    <row r="1985" spans="7:10">
      <c r="G1985" s="48"/>
      <c r="H1985" s="48"/>
      <c r="I1985" s="48"/>
      <c r="J1985" s="59"/>
    </row>
    <row r="1986" spans="7:10">
      <c r="G1986" s="48"/>
      <c r="H1986" s="48"/>
      <c r="I1986" s="48"/>
      <c r="J1986" s="59"/>
    </row>
    <row r="1987" spans="7:10">
      <c r="G1987" s="48"/>
      <c r="H1987" s="48"/>
      <c r="I1987" s="48"/>
      <c r="J1987" s="59"/>
    </row>
    <row r="1988" spans="7:10">
      <c r="G1988" s="48"/>
      <c r="H1988" s="48"/>
      <c r="I1988" s="48"/>
      <c r="J1988" s="59"/>
    </row>
    <row r="1989" spans="7:10">
      <c r="G1989" s="48"/>
      <c r="H1989" s="48"/>
      <c r="I1989" s="48"/>
      <c r="J1989" s="59"/>
    </row>
    <row r="1990" spans="7:10">
      <c r="G1990" s="48"/>
      <c r="H1990" s="48"/>
      <c r="I1990" s="48"/>
      <c r="J1990" s="59"/>
    </row>
    <row r="1991" spans="7:10">
      <c r="G1991" s="48"/>
      <c r="H1991" s="48"/>
      <c r="I1991" s="48"/>
      <c r="J1991" s="59"/>
    </row>
    <row r="1992" spans="7:10">
      <c r="G1992" s="48"/>
      <c r="H1992" s="48"/>
      <c r="I1992" s="48"/>
      <c r="J1992" s="59"/>
    </row>
    <row r="1993" spans="7:10">
      <c r="G1993" s="48"/>
      <c r="H1993" s="48"/>
      <c r="I1993" s="48"/>
      <c r="J1993" s="59"/>
    </row>
    <row r="1994" spans="7:10">
      <c r="G1994" s="48"/>
      <c r="H1994" s="48"/>
      <c r="I1994" s="48"/>
      <c r="J1994" s="59"/>
    </row>
    <row r="1995" spans="7:10">
      <c r="G1995" s="48"/>
      <c r="H1995" s="48"/>
      <c r="I1995" s="48"/>
      <c r="J1995" s="59"/>
    </row>
    <row r="1996" spans="7:10">
      <c r="G1996" s="48"/>
      <c r="H1996" s="48"/>
      <c r="I1996" s="48"/>
      <c r="J1996" s="59"/>
    </row>
    <row r="1997" spans="7:10">
      <c r="G1997" s="48"/>
      <c r="H1997" s="48"/>
      <c r="I1997" s="48"/>
      <c r="J1997" s="59"/>
    </row>
    <row r="1998" spans="7:10">
      <c r="G1998" s="48"/>
      <c r="H1998" s="48"/>
      <c r="I1998" s="48"/>
      <c r="J1998" s="59"/>
    </row>
    <row r="1999" spans="7:10">
      <c r="G1999" s="48"/>
      <c r="H1999" s="48"/>
      <c r="I1999" s="48"/>
      <c r="J1999" s="59"/>
    </row>
    <row r="2000" spans="7:10">
      <c r="G2000" s="48"/>
      <c r="H2000" s="48"/>
      <c r="I2000" s="48"/>
      <c r="J2000" s="59"/>
    </row>
    <row r="2001" spans="7:10">
      <c r="G2001" s="48"/>
      <c r="H2001" s="48"/>
      <c r="I2001" s="48"/>
      <c r="J2001" s="59"/>
    </row>
    <row r="2002" spans="7:10">
      <c r="G2002" s="48"/>
      <c r="H2002" s="48"/>
      <c r="I2002" s="48"/>
      <c r="J2002" s="59"/>
    </row>
    <row r="2003" spans="7:10">
      <c r="G2003" s="48"/>
      <c r="H2003" s="48"/>
      <c r="I2003" s="48"/>
      <c r="J2003" s="59"/>
    </row>
    <row r="2004" spans="7:10">
      <c r="G2004" s="48"/>
      <c r="H2004" s="48"/>
      <c r="I2004" s="48"/>
      <c r="J2004" s="59"/>
    </row>
    <row r="2005" spans="7:10">
      <c r="G2005" s="48"/>
      <c r="H2005" s="48"/>
      <c r="I2005" s="48"/>
      <c r="J2005" s="59"/>
    </row>
    <row r="2006" spans="7:10">
      <c r="G2006" s="48"/>
      <c r="H2006" s="48"/>
      <c r="I2006" s="48"/>
      <c r="J2006" s="59"/>
    </row>
    <row r="2007" spans="7:10">
      <c r="G2007" s="48"/>
      <c r="H2007" s="48"/>
      <c r="I2007" s="48"/>
      <c r="J2007" s="59"/>
    </row>
  </sheetData>
  <pageMargins left="0.75" right="0.75" top="1" bottom="1" header="0.511805555555556" footer="0.511805555555556"/>
  <headerFooter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3"/>
  <sheetViews>
    <sheetView workbookViewId="0">
      <selection activeCell="D13" sqref="D13"/>
    </sheetView>
  </sheetViews>
  <sheetFormatPr defaultColWidth="9" defaultRowHeight="14.25" outlineLevelCol="5"/>
  <cols>
    <col min="1" max="1" width="18.6666666666667" style="13" customWidth="1"/>
    <col min="2" max="2" width="28.25" style="13" customWidth="1"/>
    <col min="3" max="3" width="24.875" style="13" customWidth="1"/>
    <col min="4" max="4" width="27.125" style="13" customWidth="1"/>
    <col min="5" max="6" width="10.8333333333333" style="13"/>
  </cols>
  <sheetData>
    <row r="1" s="40" customFormat="1" spans="1:6">
      <c r="A1" s="42" t="s">
        <v>194</v>
      </c>
      <c r="B1" s="43"/>
      <c r="C1" s="43"/>
      <c r="D1" s="43"/>
      <c r="E1" s="43"/>
      <c r="F1" s="43"/>
    </row>
    <row r="2" spans="1:2">
      <c r="A2" s="46" t="s">
        <v>195</v>
      </c>
      <c r="B2" s="47" t="s">
        <v>196</v>
      </c>
    </row>
    <row r="3" spans="1:6">
      <c r="A3" s="14" t="s">
        <v>197</v>
      </c>
      <c r="B3" s="13" t="s">
        <v>198</v>
      </c>
      <c r="C3" s="13" t="s">
        <v>199</v>
      </c>
      <c r="D3" s="13" t="s">
        <v>200</v>
      </c>
      <c r="E3" s="13" t="s">
        <v>201</v>
      </c>
      <c r="F3" s="13" t="s">
        <v>202</v>
      </c>
    </row>
    <row r="4" spans="1:6">
      <c r="A4" s="14"/>
      <c r="B4" s="14" t="s">
        <v>203</v>
      </c>
      <c r="C4" s="14" t="s">
        <v>204</v>
      </c>
      <c r="D4" s="14" t="s">
        <v>205</v>
      </c>
      <c r="E4" s="14" t="s">
        <v>206</v>
      </c>
      <c r="F4" s="14" t="s">
        <v>207</v>
      </c>
    </row>
    <row r="5" spans="1:2">
      <c r="A5" s="13" t="s">
        <v>208</v>
      </c>
      <c r="B5" s="13">
        <v>10000</v>
      </c>
    </row>
    <row r="6" spans="1:4">
      <c r="A6" s="14" t="s">
        <v>209</v>
      </c>
      <c r="B6" s="13" t="s">
        <v>210</v>
      </c>
      <c r="C6" s="13" t="s">
        <v>211</v>
      </c>
      <c r="D6" s="13" t="s">
        <v>212</v>
      </c>
    </row>
    <row r="7" spans="1:4">
      <c r="A7" s="14"/>
      <c r="B7" s="13">
        <v>10000</v>
      </c>
      <c r="C7" s="14" t="s">
        <v>204</v>
      </c>
      <c r="D7" s="13">
        <v>2000</v>
      </c>
    </row>
    <row r="8" spans="1:2">
      <c r="A8" s="14" t="s">
        <v>213</v>
      </c>
      <c r="B8" s="13" t="s">
        <v>214</v>
      </c>
    </row>
    <row r="9" spans="2:4">
      <c r="B9" s="13" t="s">
        <v>215</v>
      </c>
      <c r="C9" s="14"/>
      <c r="D9" s="14"/>
    </row>
    <row r="10" spans="2:4">
      <c r="B10" s="13">
        <v>22000</v>
      </c>
      <c r="C10" s="14"/>
      <c r="D10" s="14"/>
    </row>
    <row r="11" spans="2:2">
      <c r="B11" s="13" t="s">
        <v>216</v>
      </c>
    </row>
    <row r="12" spans="1:2">
      <c r="A12" s="13" t="s">
        <v>217</v>
      </c>
      <c r="B12" s="13" t="s">
        <v>218</v>
      </c>
    </row>
    <row r="13" spans="2:2">
      <c r="B13" s="13" t="s">
        <v>219</v>
      </c>
    </row>
    <row r="14" spans="1:2">
      <c r="A14" s="13" t="s">
        <v>220</v>
      </c>
      <c r="B14" s="13" t="s">
        <v>221</v>
      </c>
    </row>
    <row r="15" spans="1:3">
      <c r="A15" s="13" t="s">
        <v>222</v>
      </c>
      <c r="B15" s="13" t="s">
        <v>223</v>
      </c>
      <c r="C15" s="13" t="s">
        <v>224</v>
      </c>
    </row>
    <row r="16" spans="3:3">
      <c r="C16" s="13" t="s">
        <v>225</v>
      </c>
    </row>
    <row r="17" spans="1:2">
      <c r="A17" s="13" t="s">
        <v>226</v>
      </c>
      <c r="B17" s="13" t="s">
        <v>227</v>
      </c>
    </row>
    <row r="18" spans="2:2">
      <c r="B18" s="13" t="s">
        <v>228</v>
      </c>
    </row>
    <row r="19" spans="2:2">
      <c r="B19" s="13" t="s">
        <v>229</v>
      </c>
    </row>
    <row r="20" spans="1:2">
      <c r="A20" s="14"/>
      <c r="B20" s="13" t="s">
        <v>230</v>
      </c>
    </row>
    <row r="21" spans="1:2">
      <c r="A21" s="46"/>
      <c r="B21" s="47"/>
    </row>
    <row r="22" spans="1:1">
      <c r="A22" s="14"/>
    </row>
    <row r="23" spans="1:6">
      <c r="A23" s="14"/>
      <c r="B23" s="14"/>
      <c r="C23" s="14"/>
      <c r="D23" s="14"/>
      <c r="E23" s="14"/>
      <c r="F23" s="14"/>
    </row>
  </sheetData>
  <pageMargins left="0.75" right="0.75" top="1" bottom="1" header="0.511805555555556" footer="0.511805555555556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72"/>
  <sheetViews>
    <sheetView tabSelected="1" topLeftCell="A16" workbookViewId="0">
      <selection activeCell="E43" sqref="E43"/>
    </sheetView>
  </sheetViews>
  <sheetFormatPr defaultColWidth="9" defaultRowHeight="13.5" outlineLevelCol="6"/>
  <cols>
    <col min="2" max="2" width="25.625" customWidth="1"/>
    <col min="3" max="3" width="32.625" customWidth="1"/>
    <col min="4" max="4" width="16" customWidth="1"/>
    <col min="5" max="5" width="29.625" customWidth="1"/>
  </cols>
  <sheetData>
    <row r="1" s="40" customFormat="1" ht="14.25" spans="1:7">
      <c r="A1" s="42" t="s">
        <v>231</v>
      </c>
      <c r="B1" s="43"/>
      <c r="C1" s="43"/>
      <c r="D1" s="43"/>
      <c r="E1" s="43"/>
      <c r="F1" s="43"/>
      <c r="G1" s="43"/>
    </row>
    <row r="2" s="41" customFormat="1" ht="14.25" spans="1:7">
      <c r="A2" s="14" t="s">
        <v>217</v>
      </c>
      <c r="B2" s="13" t="s">
        <v>232</v>
      </c>
      <c r="C2" s="13"/>
      <c r="D2" s="13"/>
      <c r="E2" s="13"/>
      <c r="F2" s="13"/>
      <c r="G2" s="13"/>
    </row>
    <row r="3" s="41" customFormat="1" ht="14.25" spans="1:7">
      <c r="A3" s="14"/>
      <c r="B3" s="13" t="s">
        <v>233</v>
      </c>
      <c r="C3" s="13"/>
      <c r="D3" s="13"/>
      <c r="E3" s="13"/>
      <c r="F3" s="13"/>
      <c r="G3" s="13"/>
    </row>
    <row r="4" s="41" customFormat="1" ht="14.25" spans="1:7">
      <c r="A4" s="14"/>
      <c r="B4" s="13" t="s">
        <v>234</v>
      </c>
      <c r="C4" s="13"/>
      <c r="D4" s="13"/>
      <c r="E4" s="13"/>
      <c r="F4" s="13"/>
      <c r="G4" s="13"/>
    </row>
    <row r="5" s="41" customFormat="1" ht="14.25" spans="1:7">
      <c r="A5" s="14"/>
      <c r="B5" s="41" t="s">
        <v>235</v>
      </c>
      <c r="C5" s="13"/>
      <c r="D5" s="13"/>
      <c r="E5" s="13"/>
      <c r="F5" s="13"/>
      <c r="G5" s="13"/>
    </row>
    <row r="6" s="41" customFormat="1" ht="14.25" spans="1:7">
      <c r="A6" s="14"/>
      <c r="B6" s="13" t="s">
        <v>236</v>
      </c>
      <c r="C6" s="13"/>
      <c r="D6" s="13"/>
      <c r="E6" s="13"/>
      <c r="F6" s="13"/>
      <c r="G6" s="13"/>
    </row>
    <row r="7" s="41" customFormat="1" ht="14.25" spans="1:7">
      <c r="A7" s="14"/>
      <c r="B7" s="13" t="s">
        <v>237</v>
      </c>
      <c r="C7" s="13"/>
      <c r="D7" s="13"/>
      <c r="E7" s="13"/>
      <c r="F7" s="13"/>
      <c r="G7" s="13"/>
    </row>
    <row r="8" spans="1:2">
      <c r="A8" t="s">
        <v>220</v>
      </c>
      <c r="B8" t="s">
        <v>238</v>
      </c>
    </row>
    <row r="9" ht="27" spans="2:5">
      <c r="B9" t="s">
        <v>239</v>
      </c>
      <c r="C9" t="s">
        <v>240</v>
      </c>
      <c r="D9" s="44" t="s">
        <v>241</v>
      </c>
      <c r="E9" t="s">
        <v>242</v>
      </c>
    </row>
    <row r="10" ht="27" spans="2:5">
      <c r="B10" t="s">
        <v>243</v>
      </c>
      <c r="C10" t="s">
        <v>244</v>
      </c>
      <c r="D10" s="44" t="s">
        <v>245</v>
      </c>
      <c r="E10" t="s">
        <v>242</v>
      </c>
    </row>
    <row r="11" spans="2:4">
      <c r="B11" t="s">
        <v>246</v>
      </c>
      <c r="C11" t="s">
        <v>247</v>
      </c>
      <c r="D11" s="44"/>
    </row>
    <row r="12" spans="2:3">
      <c r="B12" t="s">
        <v>248</v>
      </c>
      <c r="C12" t="s">
        <v>249</v>
      </c>
    </row>
    <row r="13" spans="2:2">
      <c r="B13" t="s">
        <v>250</v>
      </c>
    </row>
    <row r="14" spans="1:2">
      <c r="A14" t="s">
        <v>226</v>
      </c>
      <c r="B14" t="s">
        <v>251</v>
      </c>
    </row>
    <row r="15" spans="2:2">
      <c r="B15" t="s">
        <v>252</v>
      </c>
    </row>
    <row r="16" spans="2:2">
      <c r="B16" t="s">
        <v>253</v>
      </c>
    </row>
    <row r="17" spans="2:2">
      <c r="B17" t="s">
        <v>254</v>
      </c>
    </row>
    <row r="18" spans="1:2">
      <c r="A18" t="s">
        <v>222</v>
      </c>
      <c r="B18" t="s">
        <v>255</v>
      </c>
    </row>
    <row r="19" spans="2:2">
      <c r="B19" t="s">
        <v>256</v>
      </c>
    </row>
    <row r="20" spans="2:2">
      <c r="B20" t="s">
        <v>257</v>
      </c>
    </row>
    <row r="21" spans="1:2">
      <c r="A21" t="s">
        <v>258</v>
      </c>
      <c r="B21" t="s">
        <v>259</v>
      </c>
    </row>
    <row r="22" spans="2:2">
      <c r="B22" t="s">
        <v>260</v>
      </c>
    </row>
    <row r="35" s="40" customFormat="1" spans="1:1">
      <c r="A35" s="40" t="s">
        <v>261</v>
      </c>
    </row>
    <row r="36" ht="14.25" spans="1:4">
      <c r="A36" s="5" t="s">
        <v>262</v>
      </c>
      <c r="B36" s="5" t="s">
        <v>263</v>
      </c>
      <c r="C36" s="5" t="s">
        <v>264</v>
      </c>
      <c r="D36" s="5" t="s">
        <v>265</v>
      </c>
    </row>
    <row r="37" ht="14.25" spans="1:4">
      <c r="A37" s="5">
        <v>0</v>
      </c>
      <c r="B37" s="21">
        <v>200000</v>
      </c>
      <c r="C37" s="5" t="s">
        <v>266</v>
      </c>
      <c r="D37" s="5">
        <v>40</v>
      </c>
    </row>
    <row r="38" ht="14.25" spans="1:4">
      <c r="A38" s="5">
        <v>1</v>
      </c>
      <c r="B38" s="21">
        <v>20000</v>
      </c>
      <c r="C38" s="5" t="s">
        <v>267</v>
      </c>
      <c r="D38" s="5">
        <v>20</v>
      </c>
    </row>
    <row r="39" ht="14.25" spans="1:4">
      <c r="A39" s="5">
        <v>2</v>
      </c>
      <c r="B39" s="21">
        <v>100000</v>
      </c>
      <c r="C39" s="5" t="s">
        <v>268</v>
      </c>
      <c r="D39" s="5">
        <v>20</v>
      </c>
    </row>
    <row r="40" ht="14.25" spans="1:4">
      <c r="A40" s="5">
        <v>3</v>
      </c>
      <c r="B40" s="21">
        <v>40000</v>
      </c>
      <c r="C40" s="5" t="s">
        <v>269</v>
      </c>
      <c r="D40" s="5">
        <v>20</v>
      </c>
    </row>
    <row r="41" ht="14.25" spans="1:4">
      <c r="A41" s="5">
        <v>4</v>
      </c>
      <c r="B41" s="21">
        <v>80000</v>
      </c>
      <c r="C41" s="5" t="s">
        <v>270</v>
      </c>
      <c r="D41" s="5">
        <v>20</v>
      </c>
    </row>
    <row r="42" ht="14.25" spans="1:4">
      <c r="A42" s="5">
        <v>5</v>
      </c>
      <c r="B42" s="21">
        <v>20000</v>
      </c>
      <c r="C42" s="5" t="s">
        <v>267</v>
      </c>
      <c r="D42" s="5">
        <v>20</v>
      </c>
    </row>
    <row r="43" ht="14.25" spans="1:4">
      <c r="A43" s="5">
        <v>6</v>
      </c>
      <c r="B43" s="21">
        <v>60000</v>
      </c>
      <c r="C43" s="5" t="s">
        <v>271</v>
      </c>
      <c r="D43" s="5">
        <v>20</v>
      </c>
    </row>
    <row r="44" ht="14.25" spans="1:4">
      <c r="A44" s="5">
        <v>7</v>
      </c>
      <c r="B44" s="21">
        <v>100000</v>
      </c>
      <c r="C44" s="5" t="s">
        <v>268</v>
      </c>
      <c r="D44" s="5">
        <v>20</v>
      </c>
    </row>
    <row r="45" ht="14.25" spans="1:4">
      <c r="A45" s="5">
        <v>8</v>
      </c>
      <c r="B45" s="21">
        <v>200000</v>
      </c>
      <c r="C45" s="5" t="s">
        <v>266</v>
      </c>
      <c r="D45" s="5">
        <v>40</v>
      </c>
    </row>
    <row r="46" ht="14.25" spans="1:4">
      <c r="A46" s="5">
        <v>9</v>
      </c>
      <c r="B46" s="21">
        <v>20000</v>
      </c>
      <c r="C46" s="5" t="s">
        <v>267</v>
      </c>
      <c r="D46" s="5">
        <v>20</v>
      </c>
    </row>
    <row r="47" ht="14.25" spans="1:4">
      <c r="A47" s="5">
        <v>10</v>
      </c>
      <c r="B47" s="21">
        <v>100000</v>
      </c>
      <c r="C47" s="5" t="s">
        <v>268</v>
      </c>
      <c r="D47" s="5">
        <v>20</v>
      </c>
    </row>
    <row r="48" ht="14.25" spans="1:4">
      <c r="A48" s="5">
        <v>11</v>
      </c>
      <c r="B48" s="21">
        <v>40000</v>
      </c>
      <c r="C48" s="5" t="s">
        <v>269</v>
      </c>
      <c r="D48" s="5">
        <v>20</v>
      </c>
    </row>
    <row r="49" ht="14.25" spans="1:4">
      <c r="A49" s="5">
        <v>12</v>
      </c>
      <c r="B49" s="21">
        <v>80000</v>
      </c>
      <c r="C49" s="5" t="s">
        <v>270</v>
      </c>
      <c r="D49" s="5">
        <v>20</v>
      </c>
    </row>
    <row r="50" ht="14.25" spans="1:4">
      <c r="A50" s="5">
        <v>13</v>
      </c>
      <c r="B50" s="21">
        <v>20000</v>
      </c>
      <c r="C50" s="5" t="s">
        <v>267</v>
      </c>
      <c r="D50" s="5">
        <v>20</v>
      </c>
    </row>
    <row r="51" ht="14.25" spans="1:4">
      <c r="A51" s="5">
        <v>14</v>
      </c>
      <c r="B51" s="21">
        <v>60000</v>
      </c>
      <c r="C51" s="5" t="s">
        <v>271</v>
      </c>
      <c r="D51" s="5">
        <v>20</v>
      </c>
    </row>
    <row r="52" ht="14.25" spans="1:7">
      <c r="A52" s="5">
        <v>15</v>
      </c>
      <c r="B52" s="21">
        <v>100000</v>
      </c>
      <c r="C52" s="5" t="s">
        <v>268</v>
      </c>
      <c r="D52" s="5">
        <v>20</v>
      </c>
      <c r="G52" t="s">
        <v>272</v>
      </c>
    </row>
    <row r="55" spans="1:5">
      <c r="A55" t="s">
        <v>273</v>
      </c>
      <c r="B55" t="s">
        <v>274</v>
      </c>
      <c r="D55" t="s">
        <v>275</v>
      </c>
      <c r="E55" t="s">
        <v>276</v>
      </c>
    </row>
    <row r="56" ht="14.25" spans="1:4">
      <c r="A56">
        <v>0</v>
      </c>
      <c r="B56" s="21">
        <v>200000</v>
      </c>
      <c r="C56" s="36">
        <v>0.001</v>
      </c>
      <c r="D56" s="37">
        <f t="shared" ref="D56:D71" si="0">B56*C56</f>
        <v>200</v>
      </c>
    </row>
    <row r="57" ht="14.25" spans="1:4">
      <c r="A57">
        <v>1</v>
      </c>
      <c r="B57" s="21">
        <v>20000</v>
      </c>
      <c r="C57" s="36">
        <v>0.118</v>
      </c>
      <c r="D57" s="37">
        <f t="shared" si="0"/>
        <v>2360</v>
      </c>
    </row>
    <row r="58" ht="14.25" spans="1:4">
      <c r="A58">
        <v>2</v>
      </c>
      <c r="B58" s="21">
        <v>100000</v>
      </c>
      <c r="C58" s="36">
        <v>0.02</v>
      </c>
      <c r="D58" s="37">
        <f t="shared" si="0"/>
        <v>2000</v>
      </c>
    </row>
    <row r="59" ht="14.25" spans="1:4">
      <c r="A59">
        <v>3</v>
      </c>
      <c r="B59" s="21">
        <v>40000</v>
      </c>
      <c r="C59" s="36">
        <v>0.11</v>
      </c>
      <c r="D59" s="37">
        <f t="shared" si="0"/>
        <v>4400</v>
      </c>
    </row>
    <row r="60" ht="14.25" spans="1:4">
      <c r="A60">
        <v>4</v>
      </c>
      <c r="B60" s="21">
        <v>80000</v>
      </c>
      <c r="C60" s="36">
        <v>0.053</v>
      </c>
      <c r="D60" s="37">
        <f t="shared" si="0"/>
        <v>4240</v>
      </c>
    </row>
    <row r="61" ht="14.25" spans="1:4">
      <c r="A61">
        <v>5</v>
      </c>
      <c r="B61" s="21">
        <v>20000</v>
      </c>
      <c r="C61" s="36">
        <v>0.118</v>
      </c>
      <c r="D61" s="37">
        <f t="shared" si="0"/>
        <v>2360</v>
      </c>
    </row>
    <row r="62" ht="14.25" spans="1:4">
      <c r="A62">
        <v>6</v>
      </c>
      <c r="B62" s="21">
        <v>60000</v>
      </c>
      <c r="C62" s="36">
        <v>0.06</v>
      </c>
      <c r="D62" s="37">
        <f t="shared" si="0"/>
        <v>3600</v>
      </c>
    </row>
    <row r="63" ht="14.25" spans="1:4">
      <c r="A63">
        <v>7</v>
      </c>
      <c r="B63" s="21">
        <v>100000</v>
      </c>
      <c r="C63" s="36">
        <v>0.02</v>
      </c>
      <c r="D63" s="37">
        <f t="shared" si="0"/>
        <v>2000</v>
      </c>
    </row>
    <row r="64" ht="14.25" spans="1:4">
      <c r="A64">
        <v>8</v>
      </c>
      <c r="B64" s="21">
        <v>200000</v>
      </c>
      <c r="C64" s="36">
        <v>0.001</v>
      </c>
      <c r="D64" s="37">
        <f t="shared" si="0"/>
        <v>200</v>
      </c>
    </row>
    <row r="65" ht="14.25" spans="1:4">
      <c r="A65">
        <v>9</v>
      </c>
      <c r="B65" s="21">
        <v>20000</v>
      </c>
      <c r="C65" s="36">
        <v>0.118</v>
      </c>
      <c r="D65" s="37">
        <f t="shared" si="0"/>
        <v>2360</v>
      </c>
    </row>
    <row r="66" ht="14.25" spans="1:4">
      <c r="A66">
        <v>10</v>
      </c>
      <c r="B66" s="21">
        <v>100000</v>
      </c>
      <c r="C66" s="36">
        <v>0.02</v>
      </c>
      <c r="D66" s="37">
        <f t="shared" si="0"/>
        <v>2000</v>
      </c>
    </row>
    <row r="67" ht="14.25" spans="1:4">
      <c r="A67">
        <v>11</v>
      </c>
      <c r="B67" s="21">
        <v>40000</v>
      </c>
      <c r="C67" s="36">
        <v>0.11</v>
      </c>
      <c r="D67" s="37">
        <f t="shared" si="0"/>
        <v>4400</v>
      </c>
    </row>
    <row r="68" ht="14.25" spans="1:4">
      <c r="A68">
        <v>12</v>
      </c>
      <c r="B68" s="21">
        <v>80000</v>
      </c>
      <c r="C68" s="36">
        <v>0.053</v>
      </c>
      <c r="D68" s="37">
        <f t="shared" si="0"/>
        <v>4240</v>
      </c>
    </row>
    <row r="69" ht="14.25" spans="1:4">
      <c r="A69">
        <v>13</v>
      </c>
      <c r="B69" s="21">
        <v>20000</v>
      </c>
      <c r="C69" s="36">
        <v>0.118</v>
      </c>
      <c r="D69" s="37">
        <f t="shared" si="0"/>
        <v>2360</v>
      </c>
    </row>
    <row r="70" ht="14.25" spans="1:4">
      <c r="A70">
        <v>14</v>
      </c>
      <c r="B70" s="21">
        <v>60000</v>
      </c>
      <c r="C70" s="36">
        <v>0.06</v>
      </c>
      <c r="D70" s="37">
        <f t="shared" si="0"/>
        <v>3600</v>
      </c>
    </row>
    <row r="71" ht="14.25" spans="1:4">
      <c r="A71">
        <v>15</v>
      </c>
      <c r="B71" s="21">
        <v>100000</v>
      </c>
      <c r="C71" s="36">
        <v>0.02</v>
      </c>
      <c r="D71" s="37">
        <f t="shared" si="0"/>
        <v>2000</v>
      </c>
    </row>
    <row r="72" spans="1:6">
      <c r="A72" t="s">
        <v>276</v>
      </c>
      <c r="B72" s="35"/>
      <c r="C72" s="38">
        <f>SUM(C56:C71)</f>
        <v>1</v>
      </c>
      <c r="D72" s="35">
        <f>SUM(D56:D71)</f>
        <v>42320</v>
      </c>
      <c r="E72" s="39"/>
      <c r="F72" s="45"/>
    </row>
  </sheetData>
  <pageMargins left="0.75" right="0.75" top="1" bottom="1" header="0.511805555555556" footer="0.511805555555556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47"/>
  <sheetViews>
    <sheetView topLeftCell="A16" workbookViewId="0">
      <selection activeCell="B3" sqref="B3:B18"/>
    </sheetView>
  </sheetViews>
  <sheetFormatPr defaultColWidth="9" defaultRowHeight="13.5" outlineLevelCol="4"/>
  <cols>
    <col min="2" max="2" width="18" customWidth="1"/>
    <col min="3" max="3" width="35.875" customWidth="1"/>
    <col min="4" max="4" width="12.5" customWidth="1"/>
  </cols>
  <sheetData>
    <row r="1" s="9" customFormat="1" spans="1:1">
      <c r="A1" s="9" t="s">
        <v>277</v>
      </c>
    </row>
    <row r="2" ht="14.25" spans="1:4">
      <c r="A2" s="5" t="s">
        <v>262</v>
      </c>
      <c r="B2" s="5" t="s">
        <v>263</v>
      </c>
      <c r="C2" s="5" t="s">
        <v>264</v>
      </c>
      <c r="D2" s="5" t="s">
        <v>265</v>
      </c>
    </row>
    <row r="3" ht="14.25" spans="1:4">
      <c r="A3" s="5">
        <v>0</v>
      </c>
      <c r="B3" s="34">
        <v>2000000</v>
      </c>
      <c r="C3" s="5" t="s">
        <v>266</v>
      </c>
      <c r="D3" s="5">
        <v>40</v>
      </c>
    </row>
    <row r="4" ht="14.25" spans="1:4">
      <c r="A4" s="5">
        <v>1</v>
      </c>
      <c r="B4" s="34">
        <v>200000</v>
      </c>
      <c r="C4" s="5" t="s">
        <v>267</v>
      </c>
      <c r="D4" s="5">
        <v>20</v>
      </c>
    </row>
    <row r="5" ht="14.25" spans="1:4">
      <c r="A5" s="5">
        <v>2</v>
      </c>
      <c r="B5" s="34">
        <v>1000000</v>
      </c>
      <c r="C5" s="5" t="s">
        <v>268</v>
      </c>
      <c r="D5" s="5">
        <v>20</v>
      </c>
    </row>
    <row r="6" ht="14.25" spans="1:4">
      <c r="A6" s="5">
        <v>3</v>
      </c>
      <c r="B6" s="34">
        <v>400000</v>
      </c>
      <c r="C6" s="5" t="s">
        <v>269</v>
      </c>
      <c r="D6" s="5">
        <v>20</v>
      </c>
    </row>
    <row r="7" ht="14.25" spans="1:4">
      <c r="A7" s="5">
        <v>4</v>
      </c>
      <c r="B7" s="34">
        <v>800000</v>
      </c>
      <c r="C7" s="5" t="s">
        <v>270</v>
      </c>
      <c r="D7" s="5">
        <v>20</v>
      </c>
    </row>
    <row r="8" ht="14.25" spans="1:4">
      <c r="A8" s="5">
        <v>5</v>
      </c>
      <c r="B8" s="34">
        <v>200000</v>
      </c>
      <c r="C8" s="5" t="s">
        <v>267</v>
      </c>
      <c r="D8" s="5">
        <v>20</v>
      </c>
    </row>
    <row r="9" ht="14.25" spans="1:4">
      <c r="A9" s="5">
        <v>6</v>
      </c>
      <c r="B9" s="34">
        <v>600000</v>
      </c>
      <c r="C9" s="5" t="s">
        <v>271</v>
      </c>
      <c r="D9" s="5">
        <v>20</v>
      </c>
    </row>
    <row r="10" ht="14.25" spans="1:4">
      <c r="A10" s="5">
        <v>7</v>
      </c>
      <c r="B10" s="34">
        <v>1000000</v>
      </c>
      <c r="C10" s="5" t="s">
        <v>268</v>
      </c>
      <c r="D10" s="5">
        <v>20</v>
      </c>
    </row>
    <row r="11" ht="14.25" spans="1:4">
      <c r="A11" s="5">
        <v>8</v>
      </c>
      <c r="B11" s="34">
        <v>2000000</v>
      </c>
      <c r="C11" s="5" t="s">
        <v>266</v>
      </c>
      <c r="D11" s="5">
        <v>40</v>
      </c>
    </row>
    <row r="12" ht="14.25" spans="1:4">
      <c r="A12" s="5">
        <v>9</v>
      </c>
      <c r="B12" s="34">
        <v>200000</v>
      </c>
      <c r="C12" s="5" t="s">
        <v>267</v>
      </c>
      <c r="D12" s="5">
        <v>20</v>
      </c>
    </row>
    <row r="13" ht="14.25" spans="1:4">
      <c r="A13" s="5">
        <v>10</v>
      </c>
      <c r="B13" s="34">
        <v>1000000</v>
      </c>
      <c r="C13" s="5" t="s">
        <v>268</v>
      </c>
      <c r="D13" s="5">
        <v>20</v>
      </c>
    </row>
    <row r="14" ht="14.25" spans="1:4">
      <c r="A14" s="5">
        <v>11</v>
      </c>
      <c r="B14" s="34">
        <v>400000</v>
      </c>
      <c r="C14" s="5" t="s">
        <v>269</v>
      </c>
      <c r="D14" s="5">
        <v>20</v>
      </c>
    </row>
    <row r="15" ht="14.25" spans="1:4">
      <c r="A15" s="5">
        <v>12</v>
      </c>
      <c r="B15" s="34">
        <v>800000</v>
      </c>
      <c r="C15" s="5" t="s">
        <v>270</v>
      </c>
      <c r="D15" s="5">
        <v>20</v>
      </c>
    </row>
    <row r="16" ht="14.25" spans="1:4">
      <c r="A16" s="5">
        <v>13</v>
      </c>
      <c r="B16" s="34">
        <v>200000</v>
      </c>
      <c r="C16" s="5" t="s">
        <v>267</v>
      </c>
      <c r="D16" s="5">
        <v>20</v>
      </c>
    </row>
    <row r="17" ht="14.25" spans="1:4">
      <c r="A17" s="5">
        <v>14</v>
      </c>
      <c r="B17" s="34">
        <v>600000</v>
      </c>
      <c r="C17" s="5" t="s">
        <v>271</v>
      </c>
      <c r="D17" s="5">
        <v>20</v>
      </c>
    </row>
    <row r="18" ht="14.25" spans="1:4">
      <c r="A18" s="5">
        <v>15</v>
      </c>
      <c r="B18" s="34">
        <v>1000000</v>
      </c>
      <c r="C18" s="5" t="s">
        <v>268</v>
      </c>
      <c r="D18" s="5">
        <v>20</v>
      </c>
    </row>
    <row r="20" spans="1:2">
      <c r="A20" t="s">
        <v>278</v>
      </c>
      <c r="B20">
        <v>2.99</v>
      </c>
    </row>
    <row r="21" spans="1:2">
      <c r="A21">
        <v>1</v>
      </c>
      <c r="B21" t="s">
        <v>279</v>
      </c>
    </row>
    <row r="22" spans="1:2">
      <c r="A22">
        <v>2</v>
      </c>
      <c r="B22" t="s">
        <v>280</v>
      </c>
    </row>
    <row r="23" spans="1:2">
      <c r="A23">
        <v>3</v>
      </c>
      <c r="B23" t="s">
        <v>281</v>
      </c>
    </row>
    <row r="30" spans="1:5">
      <c r="A30" t="s">
        <v>273</v>
      </c>
      <c r="B30" t="s">
        <v>274</v>
      </c>
      <c r="D30" t="s">
        <v>275</v>
      </c>
      <c r="E30" t="s">
        <v>276</v>
      </c>
    </row>
    <row r="31" ht="14.25" spans="1:4">
      <c r="A31">
        <v>0</v>
      </c>
      <c r="B31" s="35">
        <v>2000000</v>
      </c>
      <c r="C31" s="36">
        <v>0.001</v>
      </c>
      <c r="D31" s="37">
        <f t="shared" ref="D31:D46" si="0">B31*C31</f>
        <v>2000</v>
      </c>
    </row>
    <row r="32" ht="14.25" spans="1:4">
      <c r="A32">
        <v>1</v>
      </c>
      <c r="B32" s="35">
        <v>200000</v>
      </c>
      <c r="C32" s="36">
        <v>0.118</v>
      </c>
      <c r="D32" s="37">
        <f t="shared" si="0"/>
        <v>23600</v>
      </c>
    </row>
    <row r="33" ht="14.25" spans="1:4">
      <c r="A33">
        <v>2</v>
      </c>
      <c r="B33" s="35">
        <v>1000000</v>
      </c>
      <c r="C33" s="36">
        <v>0.02</v>
      </c>
      <c r="D33" s="37">
        <f t="shared" si="0"/>
        <v>20000</v>
      </c>
    </row>
    <row r="34" ht="14.25" spans="1:4">
      <c r="A34">
        <v>3</v>
      </c>
      <c r="B34" s="35">
        <v>400000</v>
      </c>
      <c r="C34" s="36">
        <v>0.11</v>
      </c>
      <c r="D34" s="37">
        <f t="shared" si="0"/>
        <v>44000</v>
      </c>
    </row>
    <row r="35" ht="14.25" spans="1:4">
      <c r="A35">
        <v>4</v>
      </c>
      <c r="B35" s="35">
        <v>800000</v>
      </c>
      <c r="C35" s="36">
        <v>0.053</v>
      </c>
      <c r="D35" s="37">
        <f t="shared" si="0"/>
        <v>42400</v>
      </c>
    </row>
    <row r="36" ht="14.25" spans="1:4">
      <c r="A36">
        <v>5</v>
      </c>
      <c r="B36" s="35">
        <v>200000</v>
      </c>
      <c r="C36" s="36">
        <v>0.118</v>
      </c>
      <c r="D36" s="37">
        <f t="shared" si="0"/>
        <v>23600</v>
      </c>
    </row>
    <row r="37" ht="14.25" spans="1:4">
      <c r="A37">
        <v>6</v>
      </c>
      <c r="B37" s="35">
        <v>600000</v>
      </c>
      <c r="C37" s="36">
        <v>0.06</v>
      </c>
      <c r="D37" s="37">
        <f t="shared" si="0"/>
        <v>36000</v>
      </c>
    </row>
    <row r="38" ht="14.25" spans="1:4">
      <c r="A38">
        <v>7</v>
      </c>
      <c r="B38" s="35">
        <v>1000000</v>
      </c>
      <c r="C38" s="36">
        <v>0.02</v>
      </c>
      <c r="D38" s="37">
        <f t="shared" si="0"/>
        <v>20000</v>
      </c>
    </row>
    <row r="39" ht="14.25" spans="1:4">
      <c r="A39">
        <v>8</v>
      </c>
      <c r="B39" s="35">
        <v>2000000</v>
      </c>
      <c r="C39" s="36">
        <v>0.001</v>
      </c>
      <c r="D39" s="37">
        <f t="shared" si="0"/>
        <v>2000</v>
      </c>
    </row>
    <row r="40" ht="14.25" spans="1:4">
      <c r="A40">
        <v>9</v>
      </c>
      <c r="B40" s="35">
        <v>200000</v>
      </c>
      <c r="C40" s="36">
        <v>0.118</v>
      </c>
      <c r="D40" s="37">
        <f t="shared" si="0"/>
        <v>23600</v>
      </c>
    </row>
    <row r="41" ht="14.25" spans="1:4">
      <c r="A41">
        <v>10</v>
      </c>
      <c r="B41" s="35">
        <v>1000000</v>
      </c>
      <c r="C41" s="36">
        <v>0.02</v>
      </c>
      <c r="D41" s="37">
        <f t="shared" si="0"/>
        <v>20000</v>
      </c>
    </row>
    <row r="42" ht="14.25" spans="1:4">
      <c r="A42">
        <v>11</v>
      </c>
      <c r="B42" s="35">
        <v>400000</v>
      </c>
      <c r="C42" s="36">
        <v>0.11</v>
      </c>
      <c r="D42" s="37">
        <f t="shared" si="0"/>
        <v>44000</v>
      </c>
    </row>
    <row r="43" ht="14.25" spans="1:4">
      <c r="A43">
        <v>12</v>
      </c>
      <c r="B43" s="35">
        <v>800000</v>
      </c>
      <c r="C43" s="36">
        <v>0.053</v>
      </c>
      <c r="D43" s="37">
        <f t="shared" si="0"/>
        <v>42400</v>
      </c>
    </row>
    <row r="44" ht="14.25" spans="1:4">
      <c r="A44">
        <v>13</v>
      </c>
      <c r="B44" s="35">
        <v>200000</v>
      </c>
      <c r="C44" s="36">
        <v>0.118</v>
      </c>
      <c r="D44" s="37">
        <f t="shared" si="0"/>
        <v>23600</v>
      </c>
    </row>
    <row r="45" ht="14.25" spans="1:4">
      <c r="A45">
        <v>14</v>
      </c>
      <c r="B45" s="35">
        <v>600000</v>
      </c>
      <c r="C45" s="36">
        <v>0.06</v>
      </c>
      <c r="D45" s="37">
        <f t="shared" si="0"/>
        <v>36000</v>
      </c>
    </row>
    <row r="46" ht="14.25" spans="1:4">
      <c r="A46">
        <v>15</v>
      </c>
      <c r="B46" s="35">
        <v>1000000</v>
      </c>
      <c r="C46" s="36">
        <v>0.02</v>
      </c>
      <c r="D46" s="37">
        <f t="shared" si="0"/>
        <v>20000</v>
      </c>
    </row>
    <row r="47" spans="1:5">
      <c r="A47" t="s">
        <v>276</v>
      </c>
      <c r="B47" s="35"/>
      <c r="C47" s="38">
        <f>SUM(C31:C46)</f>
        <v>1</v>
      </c>
      <c r="D47" s="35">
        <f>SUM(D31:D46)</f>
        <v>423200</v>
      </c>
      <c r="E47" s="39"/>
    </row>
  </sheetData>
  <pageMargins left="0.75" right="0.75" top="1" bottom="1" header="0.511805555555556" footer="0.511805555555556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41"/>
  <sheetViews>
    <sheetView workbookViewId="0">
      <selection activeCell="A1" sqref="$A1:$XFD1"/>
    </sheetView>
  </sheetViews>
  <sheetFormatPr defaultColWidth="11" defaultRowHeight="14.25"/>
  <cols>
    <col min="1" max="1" width="11" style="5" customWidth="1"/>
    <col min="2" max="2" width="17.3333333333333" style="5" customWidth="1"/>
    <col min="3" max="3" width="18.6666666666667" style="5" customWidth="1"/>
    <col min="4" max="4" width="19.6666666666667" style="5" customWidth="1"/>
    <col min="5" max="5" width="22.1666666666667" style="5" customWidth="1"/>
    <col min="6" max="6" width="34.6666666666667" style="5" customWidth="1"/>
    <col min="7" max="7" width="42.5" style="5" customWidth="1"/>
    <col min="8" max="8" width="12.5" style="5"/>
    <col min="9" max="9" width="28" style="5" customWidth="1"/>
    <col min="10" max="10" width="20" style="5" customWidth="1"/>
    <col min="11" max="11" width="11" style="5" customWidth="1"/>
    <col min="12" max="12" width="14" style="5" customWidth="1"/>
    <col min="13" max="13" width="16.1666666666667" style="5" customWidth="1"/>
    <col min="14" max="14" width="17.5" style="5"/>
    <col min="15" max="16384" width="11" style="5"/>
  </cols>
  <sheetData>
    <row r="1" s="1" customFormat="1" spans="1:1">
      <c r="A1" s="1" t="s">
        <v>282</v>
      </c>
    </row>
    <row r="2" s="5" customFormat="1" spans="1:14">
      <c r="A2" s="5" t="s">
        <v>283</v>
      </c>
      <c r="B2" s="5" t="s">
        <v>284</v>
      </c>
      <c r="C2" s="5" t="s">
        <v>285</v>
      </c>
      <c r="D2" s="5" t="s">
        <v>286</v>
      </c>
      <c r="E2" s="5" t="s">
        <v>287</v>
      </c>
      <c r="F2" s="5" t="s">
        <v>288</v>
      </c>
      <c r="G2" s="5" t="s">
        <v>289</v>
      </c>
      <c r="H2" s="5" t="s">
        <v>290</v>
      </c>
      <c r="I2" s="5" t="s">
        <v>291</v>
      </c>
      <c r="J2" s="5" t="s">
        <v>292</v>
      </c>
      <c r="K2" s="5" t="s">
        <v>293</v>
      </c>
      <c r="L2" s="5" t="s">
        <v>294</v>
      </c>
      <c r="M2" s="5" t="s">
        <v>295</v>
      </c>
      <c r="N2" s="5" t="s">
        <v>296</v>
      </c>
    </row>
    <row r="3" s="5" customFormat="1" spans="1:14">
      <c r="A3" s="5">
        <v>1</v>
      </c>
      <c r="B3" s="18" t="s">
        <v>297</v>
      </c>
      <c r="C3" s="19" t="s">
        <v>298</v>
      </c>
      <c r="D3" s="20">
        <v>99.99</v>
      </c>
      <c r="E3" s="7">
        <v>8000000</v>
      </c>
      <c r="F3" s="5" t="s">
        <v>299</v>
      </c>
      <c r="G3" s="21" t="s">
        <v>299</v>
      </c>
      <c r="H3" s="5">
        <v>0</v>
      </c>
      <c r="I3" s="28">
        <v>25</v>
      </c>
      <c r="J3" s="5">
        <v>100</v>
      </c>
      <c r="K3" s="5">
        <v>199.99</v>
      </c>
      <c r="L3" s="18" t="s">
        <v>300</v>
      </c>
      <c r="M3" s="5">
        <v>0</v>
      </c>
      <c r="N3" s="5">
        <v>1</v>
      </c>
    </row>
    <row r="4" s="5" customFormat="1" spans="1:14">
      <c r="A4" s="5">
        <v>2</v>
      </c>
      <c r="B4" s="18" t="s">
        <v>301</v>
      </c>
      <c r="C4" s="19" t="s">
        <v>302</v>
      </c>
      <c r="D4" s="20">
        <v>49.99</v>
      </c>
      <c r="E4" s="7">
        <v>3500000</v>
      </c>
      <c r="F4" s="5" t="s">
        <v>303</v>
      </c>
      <c r="G4" s="5" t="s">
        <v>303</v>
      </c>
      <c r="H4" s="5">
        <v>0</v>
      </c>
      <c r="I4" s="28">
        <v>25</v>
      </c>
      <c r="J4" s="5">
        <v>100</v>
      </c>
      <c r="K4" s="20">
        <v>99.99</v>
      </c>
      <c r="L4" s="18" t="s">
        <v>300</v>
      </c>
      <c r="M4" s="20">
        <v>0</v>
      </c>
      <c r="N4" s="5">
        <v>1</v>
      </c>
    </row>
    <row r="5" s="5" customFormat="1" spans="1:14">
      <c r="A5" s="5">
        <v>3</v>
      </c>
      <c r="B5" s="18" t="s">
        <v>304</v>
      </c>
      <c r="C5" s="19" t="s">
        <v>305</v>
      </c>
      <c r="D5" s="20">
        <v>19.99</v>
      </c>
      <c r="E5" s="7">
        <v>1200000</v>
      </c>
      <c r="F5" s="5" t="s">
        <v>306</v>
      </c>
      <c r="G5" s="21" t="s">
        <v>306</v>
      </c>
      <c r="H5" s="5">
        <v>0</v>
      </c>
      <c r="I5" s="28">
        <v>25</v>
      </c>
      <c r="J5" s="5">
        <v>100</v>
      </c>
      <c r="K5" s="5">
        <v>39.99</v>
      </c>
      <c r="L5" s="18" t="s">
        <v>300</v>
      </c>
      <c r="M5" s="5">
        <v>0</v>
      </c>
      <c r="N5" s="5">
        <v>1</v>
      </c>
    </row>
    <row r="6" s="5" customFormat="1" spans="1:14">
      <c r="A6" s="5">
        <v>4</v>
      </c>
      <c r="B6" s="18" t="s">
        <v>307</v>
      </c>
      <c r="C6" s="19" t="s">
        <v>308</v>
      </c>
      <c r="D6" s="20">
        <v>9.99</v>
      </c>
      <c r="E6" s="7">
        <v>400000</v>
      </c>
      <c r="F6" s="5" t="s">
        <v>309</v>
      </c>
      <c r="G6" s="5" t="s">
        <v>309</v>
      </c>
      <c r="H6" s="5">
        <v>0</v>
      </c>
      <c r="I6" s="28">
        <v>25</v>
      </c>
      <c r="J6" s="5">
        <v>100</v>
      </c>
      <c r="K6" s="21">
        <v>19.99</v>
      </c>
      <c r="L6" s="18" t="s">
        <v>300</v>
      </c>
      <c r="M6" s="5">
        <v>0</v>
      </c>
      <c r="N6" s="5">
        <v>1</v>
      </c>
    </row>
    <row r="7" s="5" customFormat="1" spans="1:14">
      <c r="A7" s="5">
        <v>5</v>
      </c>
      <c r="B7" s="18" t="s">
        <v>310</v>
      </c>
      <c r="C7" s="19" t="s">
        <v>311</v>
      </c>
      <c r="D7" s="20">
        <v>4.99</v>
      </c>
      <c r="E7" s="7">
        <v>150000</v>
      </c>
      <c r="F7" s="5" t="s">
        <v>312</v>
      </c>
      <c r="G7" s="21" t="s">
        <v>312</v>
      </c>
      <c r="H7" s="5">
        <v>0</v>
      </c>
      <c r="I7" s="28">
        <v>25</v>
      </c>
      <c r="J7" s="5">
        <v>100</v>
      </c>
      <c r="K7" s="21">
        <v>9.99</v>
      </c>
      <c r="L7" s="18" t="s">
        <v>300</v>
      </c>
      <c r="M7" s="5">
        <v>0</v>
      </c>
      <c r="N7" s="5">
        <v>1</v>
      </c>
    </row>
    <row r="8" s="5" customFormat="1" spans="1:14">
      <c r="A8" s="5">
        <v>6</v>
      </c>
      <c r="B8" s="18" t="s">
        <v>313</v>
      </c>
      <c r="C8" s="19" t="s">
        <v>314</v>
      </c>
      <c r="D8" s="20">
        <v>1.99</v>
      </c>
      <c r="E8" s="7">
        <v>50000</v>
      </c>
      <c r="F8" s="5" t="s">
        <v>315</v>
      </c>
      <c r="G8" s="5" t="s">
        <v>315</v>
      </c>
      <c r="H8" s="5">
        <v>0</v>
      </c>
      <c r="I8" s="28">
        <v>25</v>
      </c>
      <c r="J8" s="5">
        <v>100</v>
      </c>
      <c r="K8" s="21">
        <v>3.99</v>
      </c>
      <c r="L8" s="18" t="s">
        <v>300</v>
      </c>
      <c r="M8" s="5">
        <v>0</v>
      </c>
      <c r="N8" s="5">
        <v>1</v>
      </c>
    </row>
    <row r="9" s="17" customFormat="1" spans="1:14">
      <c r="A9" s="17">
        <v>7</v>
      </c>
      <c r="B9" s="17" t="s">
        <v>316</v>
      </c>
      <c r="C9" s="22" t="s">
        <v>317</v>
      </c>
      <c r="D9" s="23">
        <v>9.99</v>
      </c>
      <c r="E9" s="17">
        <v>35000</v>
      </c>
      <c r="F9" s="17" t="s">
        <v>318</v>
      </c>
      <c r="G9" s="24" t="s">
        <v>318</v>
      </c>
      <c r="H9" s="17">
        <v>0</v>
      </c>
      <c r="I9" s="29">
        <v>25</v>
      </c>
      <c r="J9" s="17">
        <v>100</v>
      </c>
      <c r="K9" s="24">
        <v>34.99</v>
      </c>
      <c r="L9" s="22" t="s">
        <v>319</v>
      </c>
      <c r="M9" s="17">
        <v>0</v>
      </c>
      <c r="N9" s="17">
        <v>1</v>
      </c>
    </row>
    <row r="10" s="5" customFormat="1" spans="1:14">
      <c r="A10" s="5">
        <v>8</v>
      </c>
      <c r="B10" s="5" t="s">
        <v>320</v>
      </c>
      <c r="C10" s="18" t="s">
        <v>320</v>
      </c>
      <c r="D10" s="20">
        <v>4.99</v>
      </c>
      <c r="E10" s="5">
        <v>0</v>
      </c>
      <c r="F10" s="5" t="s">
        <v>321</v>
      </c>
      <c r="G10" s="5" t="s">
        <v>321</v>
      </c>
      <c r="H10" s="5">
        <v>0</v>
      </c>
      <c r="I10" s="28" t="s">
        <v>322</v>
      </c>
      <c r="J10" s="5">
        <v>100</v>
      </c>
      <c r="K10" s="30">
        <v>34.99</v>
      </c>
      <c r="L10" s="18" t="s">
        <v>300</v>
      </c>
      <c r="M10" s="5">
        <v>4000000</v>
      </c>
      <c r="N10" s="5">
        <v>1</v>
      </c>
    </row>
    <row r="11" s="5" customFormat="1" spans="1:14">
      <c r="A11" s="5">
        <v>9</v>
      </c>
      <c r="B11" s="5" t="s">
        <v>320</v>
      </c>
      <c r="C11" s="18" t="s">
        <v>320</v>
      </c>
      <c r="D11" s="20">
        <v>9.99</v>
      </c>
      <c r="E11" s="5">
        <v>0</v>
      </c>
      <c r="F11" s="5" t="s">
        <v>323</v>
      </c>
      <c r="G11" s="5" t="s">
        <v>323</v>
      </c>
      <c r="H11" s="5">
        <v>0</v>
      </c>
      <c r="I11" s="28" t="s">
        <v>322</v>
      </c>
      <c r="J11" s="5">
        <v>100</v>
      </c>
      <c r="K11" s="30">
        <v>34.99</v>
      </c>
      <c r="L11" s="18" t="s">
        <v>300</v>
      </c>
      <c r="M11" s="5">
        <v>10000000</v>
      </c>
      <c r="N11" s="5">
        <v>1</v>
      </c>
    </row>
    <row r="12" s="5" customFormat="1" spans="1:14">
      <c r="A12" s="5">
        <v>10</v>
      </c>
      <c r="B12" s="5" t="s">
        <v>320</v>
      </c>
      <c r="C12" s="18" t="s">
        <v>320</v>
      </c>
      <c r="D12" s="20">
        <v>19.99</v>
      </c>
      <c r="E12" s="5">
        <v>0</v>
      </c>
      <c r="F12" s="5" t="s">
        <v>324</v>
      </c>
      <c r="G12" s="5" t="s">
        <v>324</v>
      </c>
      <c r="H12" s="5">
        <v>0</v>
      </c>
      <c r="I12" s="28" t="s">
        <v>322</v>
      </c>
      <c r="J12" s="5">
        <v>100</v>
      </c>
      <c r="K12" s="30">
        <v>34.99</v>
      </c>
      <c r="L12" s="18" t="s">
        <v>300</v>
      </c>
      <c r="M12" s="5">
        <v>30000000</v>
      </c>
      <c r="N12" s="5">
        <v>1</v>
      </c>
    </row>
    <row r="13" s="5" customFormat="1" spans="1:14">
      <c r="A13" s="5">
        <v>11</v>
      </c>
      <c r="B13" s="5" t="s">
        <v>320</v>
      </c>
      <c r="C13" s="18" t="s">
        <v>320</v>
      </c>
      <c r="D13" s="20">
        <v>29.99</v>
      </c>
      <c r="E13" s="5">
        <v>0</v>
      </c>
      <c r="F13" s="5" t="s">
        <v>325</v>
      </c>
      <c r="G13" s="5" t="s">
        <v>325</v>
      </c>
      <c r="H13" s="5">
        <v>0</v>
      </c>
      <c r="I13" s="28" t="s">
        <v>322</v>
      </c>
      <c r="J13" s="5">
        <v>100</v>
      </c>
      <c r="K13" s="30">
        <v>34.99</v>
      </c>
      <c r="L13" s="18" t="s">
        <v>300</v>
      </c>
      <c r="M13" s="5">
        <v>54000000</v>
      </c>
      <c r="N13" s="5">
        <v>1</v>
      </c>
    </row>
    <row r="14" s="5" customFormat="1" spans="1:14">
      <c r="A14" s="5">
        <v>12</v>
      </c>
      <c r="B14" s="5" t="s">
        <v>326</v>
      </c>
      <c r="C14" s="5" t="s">
        <v>326</v>
      </c>
      <c r="D14" s="25">
        <v>0.99</v>
      </c>
      <c r="E14" s="26">
        <v>50000</v>
      </c>
      <c r="F14" s="5" t="s">
        <v>327</v>
      </c>
      <c r="G14" s="5" t="s">
        <v>327</v>
      </c>
      <c r="H14" s="5">
        <v>0</v>
      </c>
      <c r="I14" s="28">
        <v>25</v>
      </c>
      <c r="J14" s="5">
        <v>100</v>
      </c>
      <c r="K14" s="30">
        <v>4.99</v>
      </c>
      <c r="L14" s="31">
        <v>0.8</v>
      </c>
      <c r="M14" s="5">
        <v>0</v>
      </c>
      <c r="N14" s="7">
        <v>0</v>
      </c>
    </row>
    <row r="15" s="5" customFormat="1" spans="1:14">
      <c r="A15" s="5">
        <v>13</v>
      </c>
      <c r="B15" s="5" t="s">
        <v>328</v>
      </c>
      <c r="C15" s="5" t="s">
        <v>328</v>
      </c>
      <c r="D15" s="25">
        <v>1.99</v>
      </c>
      <c r="E15" s="26">
        <v>60000</v>
      </c>
      <c r="F15" s="5" t="s">
        <v>329</v>
      </c>
      <c r="G15" s="5" t="s">
        <v>329</v>
      </c>
      <c r="H15" s="5">
        <v>0</v>
      </c>
      <c r="I15" s="28">
        <v>25</v>
      </c>
      <c r="J15" s="5">
        <v>200</v>
      </c>
      <c r="K15" s="30">
        <v>5.99</v>
      </c>
      <c r="L15" s="18" t="s">
        <v>330</v>
      </c>
      <c r="M15" s="20">
        <v>0</v>
      </c>
      <c r="N15" s="7">
        <v>0</v>
      </c>
    </row>
    <row r="16" s="5" customFormat="1" spans="1:14">
      <c r="A16" s="5">
        <v>14</v>
      </c>
      <c r="B16" s="5" t="s">
        <v>331</v>
      </c>
      <c r="C16" s="5" t="s">
        <v>331</v>
      </c>
      <c r="D16" s="27">
        <v>4.99</v>
      </c>
      <c r="E16" s="7">
        <v>200000</v>
      </c>
      <c r="F16" s="5" t="s">
        <v>332</v>
      </c>
      <c r="G16" s="5" t="s">
        <v>332</v>
      </c>
      <c r="H16" s="5">
        <v>0</v>
      </c>
      <c r="I16" s="28">
        <v>25</v>
      </c>
      <c r="J16" s="5">
        <v>500</v>
      </c>
      <c r="K16" s="30">
        <v>19.99</v>
      </c>
      <c r="L16" s="18" t="s">
        <v>333</v>
      </c>
      <c r="M16" s="5">
        <v>0</v>
      </c>
      <c r="N16" s="7">
        <v>0</v>
      </c>
    </row>
    <row r="17" s="5" customFormat="1" spans="1:14">
      <c r="A17" s="5">
        <v>15</v>
      </c>
      <c r="B17" s="5" t="s">
        <v>334</v>
      </c>
      <c r="C17" s="5" t="s">
        <v>334</v>
      </c>
      <c r="D17" s="27">
        <v>9.99</v>
      </c>
      <c r="E17" s="7">
        <v>650000</v>
      </c>
      <c r="F17" s="5" t="s">
        <v>335</v>
      </c>
      <c r="G17" s="5" t="s">
        <v>335</v>
      </c>
      <c r="H17" s="5">
        <v>0</v>
      </c>
      <c r="I17" s="28">
        <v>25</v>
      </c>
      <c r="J17" s="5">
        <v>1000</v>
      </c>
      <c r="K17" s="30">
        <v>64.99</v>
      </c>
      <c r="L17" s="18" t="s">
        <v>336</v>
      </c>
      <c r="M17" s="5">
        <v>0</v>
      </c>
      <c r="N17" s="7">
        <v>0</v>
      </c>
    </row>
    <row r="18" s="5" customFormat="1" spans="1:14">
      <c r="A18" s="5">
        <v>16</v>
      </c>
      <c r="B18" s="5" t="s">
        <v>337</v>
      </c>
      <c r="C18" s="5" t="s">
        <v>337</v>
      </c>
      <c r="D18" s="27">
        <v>19.99</v>
      </c>
      <c r="E18" s="7">
        <v>2100000</v>
      </c>
      <c r="F18" s="5" t="s">
        <v>338</v>
      </c>
      <c r="G18" s="5" t="s">
        <v>338</v>
      </c>
      <c r="H18" s="5">
        <v>0</v>
      </c>
      <c r="I18" s="28">
        <v>25</v>
      </c>
      <c r="J18" s="5">
        <v>2000</v>
      </c>
      <c r="K18" s="30">
        <v>209.99</v>
      </c>
      <c r="L18" s="18" t="s">
        <v>339</v>
      </c>
      <c r="M18" s="5">
        <v>0</v>
      </c>
      <c r="N18" s="7">
        <v>0</v>
      </c>
    </row>
    <row r="19" s="5" customFormat="1" spans="1:14">
      <c r="A19" s="5">
        <v>17</v>
      </c>
      <c r="B19" s="5" t="s">
        <v>340</v>
      </c>
      <c r="C19" s="5" t="s">
        <v>340</v>
      </c>
      <c r="D19" s="27">
        <v>49.99</v>
      </c>
      <c r="E19" s="7">
        <v>6500000</v>
      </c>
      <c r="F19" s="5" t="s">
        <v>341</v>
      </c>
      <c r="G19" s="5" t="s">
        <v>341</v>
      </c>
      <c r="H19" s="5">
        <v>0</v>
      </c>
      <c r="I19" s="28">
        <v>25</v>
      </c>
      <c r="J19" s="5">
        <v>5000</v>
      </c>
      <c r="K19" s="30">
        <v>649.99</v>
      </c>
      <c r="L19" s="18" t="s">
        <v>339</v>
      </c>
      <c r="M19" s="5">
        <v>0</v>
      </c>
      <c r="N19" s="7">
        <v>0</v>
      </c>
    </row>
    <row r="20" s="5" customFormat="1" spans="1:14">
      <c r="A20" s="5">
        <v>18</v>
      </c>
      <c r="B20" s="5" t="s">
        <v>342</v>
      </c>
      <c r="C20" s="5" t="s">
        <v>342</v>
      </c>
      <c r="D20" s="27">
        <v>99.99</v>
      </c>
      <c r="E20" s="7">
        <v>18000000</v>
      </c>
      <c r="F20" s="5" t="s">
        <v>343</v>
      </c>
      <c r="G20" s="5" t="s">
        <v>343</v>
      </c>
      <c r="H20" s="5">
        <v>0</v>
      </c>
      <c r="I20" s="28">
        <v>25</v>
      </c>
      <c r="J20" s="5">
        <v>10000</v>
      </c>
      <c r="K20" s="30">
        <v>1799.99</v>
      </c>
      <c r="L20" s="18" t="s">
        <v>344</v>
      </c>
      <c r="M20" s="5">
        <v>0</v>
      </c>
      <c r="N20" s="7">
        <v>0</v>
      </c>
    </row>
    <row r="21" s="5" customFormat="1" spans="1:14">
      <c r="A21" s="5">
        <v>19</v>
      </c>
      <c r="B21" s="5" t="s">
        <v>345</v>
      </c>
      <c r="C21" s="5" t="s">
        <v>345</v>
      </c>
      <c r="D21" s="27">
        <v>99.99</v>
      </c>
      <c r="E21" s="7">
        <v>22500000</v>
      </c>
      <c r="F21" s="5" t="s">
        <v>346</v>
      </c>
      <c r="G21" s="5" t="s">
        <v>346</v>
      </c>
      <c r="H21" s="5">
        <v>0</v>
      </c>
      <c r="I21" s="28">
        <v>25</v>
      </c>
      <c r="J21" s="5">
        <v>10000</v>
      </c>
      <c r="K21" s="30">
        <v>2249.99</v>
      </c>
      <c r="L21" s="18" t="s">
        <v>300</v>
      </c>
      <c r="M21" s="5">
        <v>0</v>
      </c>
      <c r="N21" s="7">
        <v>0</v>
      </c>
    </row>
    <row r="22" s="5" customFormat="1" spans="1:14">
      <c r="A22" s="5">
        <v>20</v>
      </c>
      <c r="B22" s="5" t="s">
        <v>347</v>
      </c>
      <c r="C22" s="5" t="s">
        <v>347</v>
      </c>
      <c r="D22" s="27">
        <v>99.99</v>
      </c>
      <c r="E22" s="7">
        <v>30000000</v>
      </c>
      <c r="F22" s="5" t="s">
        <v>348</v>
      </c>
      <c r="G22" s="5" t="s">
        <v>348</v>
      </c>
      <c r="H22" s="5">
        <v>0</v>
      </c>
      <c r="I22" s="28">
        <v>25</v>
      </c>
      <c r="J22" s="5">
        <v>10000</v>
      </c>
      <c r="K22" s="30">
        <v>2999.99</v>
      </c>
      <c r="L22" s="18" t="s">
        <v>300</v>
      </c>
      <c r="M22" s="5">
        <v>0</v>
      </c>
      <c r="N22" s="7">
        <v>0</v>
      </c>
    </row>
    <row r="23" s="5" customFormat="1" spans="1:14">
      <c r="A23" s="5">
        <v>21</v>
      </c>
      <c r="B23" s="5" t="s">
        <v>349</v>
      </c>
      <c r="C23" s="5" t="s">
        <v>350</v>
      </c>
      <c r="D23" s="27">
        <v>1.99</v>
      </c>
      <c r="E23" s="5">
        <v>0</v>
      </c>
      <c r="F23" s="5" t="s">
        <v>351</v>
      </c>
      <c r="G23" s="5" t="s">
        <v>352</v>
      </c>
      <c r="H23" s="5">
        <v>0</v>
      </c>
      <c r="I23" s="5">
        <v>25</v>
      </c>
      <c r="J23" s="5">
        <v>200</v>
      </c>
      <c r="K23" s="30">
        <v>1.99</v>
      </c>
      <c r="L23" s="18" t="s">
        <v>300</v>
      </c>
      <c r="M23" s="5">
        <v>1500000</v>
      </c>
      <c r="N23" s="7">
        <v>0</v>
      </c>
    </row>
    <row r="24" s="5" customFormat="1" spans="1:14">
      <c r="A24" s="5">
        <v>22</v>
      </c>
      <c r="B24" s="5" t="s">
        <v>353</v>
      </c>
      <c r="C24" s="5" t="s">
        <v>354</v>
      </c>
      <c r="D24" s="27">
        <v>19.99</v>
      </c>
      <c r="E24" s="7">
        <v>500000</v>
      </c>
      <c r="F24" s="5" t="s">
        <v>355</v>
      </c>
      <c r="G24" s="5" t="s">
        <v>356</v>
      </c>
      <c r="H24" s="5">
        <v>0</v>
      </c>
      <c r="I24" s="5">
        <v>25</v>
      </c>
      <c r="J24" s="5">
        <v>1000</v>
      </c>
      <c r="K24" s="30">
        <v>19.99</v>
      </c>
      <c r="L24" s="18" t="s">
        <v>300</v>
      </c>
      <c r="M24" s="5">
        <v>20000000</v>
      </c>
      <c r="N24" s="7">
        <v>0</v>
      </c>
    </row>
    <row r="25" s="17" customFormat="1" spans="1:14">
      <c r="A25" s="17">
        <v>23</v>
      </c>
      <c r="B25" s="17" t="s">
        <v>357</v>
      </c>
      <c r="C25" s="17" t="s">
        <v>357</v>
      </c>
      <c r="D25" s="17">
        <v>2.99</v>
      </c>
      <c r="E25" s="17">
        <v>0</v>
      </c>
      <c r="F25" s="17" t="s">
        <v>358</v>
      </c>
      <c r="G25" s="17" t="s">
        <v>358</v>
      </c>
      <c r="H25" s="17">
        <v>0</v>
      </c>
      <c r="I25" s="17">
        <v>10</v>
      </c>
      <c r="J25" s="17">
        <v>100</v>
      </c>
      <c r="K25" s="17">
        <v>2.99</v>
      </c>
      <c r="L25" s="32">
        <v>1</v>
      </c>
      <c r="M25" s="17">
        <v>2100000</v>
      </c>
      <c r="N25" s="17">
        <v>1</v>
      </c>
    </row>
    <row r="26" s="5" customFormat="1" spans="1:14">
      <c r="A26" s="5">
        <v>24</v>
      </c>
      <c r="B26" s="5" t="s">
        <v>359</v>
      </c>
      <c r="C26" s="5" t="s">
        <v>360</v>
      </c>
      <c r="D26" s="5">
        <v>4.99</v>
      </c>
      <c r="E26" s="7">
        <v>100000</v>
      </c>
      <c r="F26" s="5" t="s">
        <v>361</v>
      </c>
      <c r="G26" s="5" t="s">
        <v>361</v>
      </c>
      <c r="H26" s="5">
        <v>0</v>
      </c>
      <c r="I26" s="5">
        <v>25</v>
      </c>
      <c r="J26" s="5">
        <v>400</v>
      </c>
      <c r="K26" s="5">
        <v>4.99</v>
      </c>
      <c r="L26" s="33">
        <v>1</v>
      </c>
      <c r="M26" s="5">
        <v>4000000</v>
      </c>
      <c r="N26" s="7">
        <v>0</v>
      </c>
    </row>
    <row r="27" s="5" customFormat="1" spans="1:14">
      <c r="A27" s="5">
        <v>25</v>
      </c>
      <c r="B27" s="5" t="s">
        <v>362</v>
      </c>
      <c r="C27" s="5" t="s">
        <v>363</v>
      </c>
      <c r="D27" s="5">
        <v>9.99</v>
      </c>
      <c r="E27" s="7">
        <v>200000</v>
      </c>
      <c r="F27" s="5" t="s">
        <v>364</v>
      </c>
      <c r="G27" s="5" t="s">
        <v>364</v>
      </c>
      <c r="H27" s="5">
        <v>0</v>
      </c>
      <c r="I27" s="5">
        <v>25</v>
      </c>
      <c r="J27" s="5">
        <v>600</v>
      </c>
      <c r="K27" s="5">
        <v>9.99</v>
      </c>
      <c r="L27" s="33">
        <v>1</v>
      </c>
      <c r="M27" s="5">
        <v>10000000</v>
      </c>
      <c r="N27" s="7">
        <v>0</v>
      </c>
    </row>
    <row r="28" s="5" customFormat="1" spans="1:14">
      <c r="A28" s="5">
        <v>26</v>
      </c>
      <c r="B28" s="5" t="s">
        <v>365</v>
      </c>
      <c r="C28" s="5" t="s">
        <v>366</v>
      </c>
      <c r="D28" s="5">
        <v>29.99</v>
      </c>
      <c r="E28" s="7">
        <v>500000</v>
      </c>
      <c r="F28" s="5" t="s">
        <v>367</v>
      </c>
      <c r="G28" s="5" t="s">
        <v>367</v>
      </c>
      <c r="H28" s="5">
        <v>0</v>
      </c>
      <c r="I28" s="5">
        <v>25</v>
      </c>
      <c r="J28" s="5">
        <v>2000</v>
      </c>
      <c r="K28" s="5">
        <v>29.99</v>
      </c>
      <c r="L28" s="33">
        <v>1</v>
      </c>
      <c r="M28" s="5">
        <v>30000000</v>
      </c>
      <c r="N28" s="7">
        <v>0</v>
      </c>
    </row>
    <row r="29" s="5" customFormat="1" spans="1:14">
      <c r="A29" s="5">
        <v>27</v>
      </c>
      <c r="B29" s="5" t="s">
        <v>368</v>
      </c>
      <c r="C29" s="5" t="s">
        <v>369</v>
      </c>
      <c r="D29" s="5">
        <v>49.99</v>
      </c>
      <c r="E29" s="7">
        <v>1000000</v>
      </c>
      <c r="F29" s="5" t="s">
        <v>370</v>
      </c>
      <c r="G29" s="5" t="s">
        <v>370</v>
      </c>
      <c r="H29" s="5">
        <v>0</v>
      </c>
      <c r="I29" s="5">
        <v>25</v>
      </c>
      <c r="J29" s="5">
        <v>4000</v>
      </c>
      <c r="K29" s="5">
        <v>49.99</v>
      </c>
      <c r="L29" s="33">
        <v>1</v>
      </c>
      <c r="M29" s="5">
        <v>50000000</v>
      </c>
      <c r="N29" s="7">
        <v>0</v>
      </c>
    </row>
    <row r="30" s="5" customFormat="1" spans="1:14">
      <c r="A30" s="5">
        <v>28</v>
      </c>
      <c r="B30" s="5" t="s">
        <v>371</v>
      </c>
      <c r="C30" s="5" t="s">
        <v>372</v>
      </c>
      <c r="D30" s="27">
        <v>2.99</v>
      </c>
      <c r="E30" s="5">
        <v>0</v>
      </c>
      <c r="F30" s="5" t="s">
        <v>373</v>
      </c>
      <c r="G30" s="5" t="s">
        <v>373</v>
      </c>
      <c r="H30" s="5">
        <v>0</v>
      </c>
      <c r="I30" s="5">
        <v>25</v>
      </c>
      <c r="J30" s="5">
        <v>200</v>
      </c>
      <c r="K30" s="30">
        <v>2.99</v>
      </c>
      <c r="L30" s="18" t="s">
        <v>300</v>
      </c>
      <c r="M30" s="5">
        <v>2000000</v>
      </c>
      <c r="N30" s="7">
        <v>0</v>
      </c>
    </row>
    <row r="31" s="5" customFormat="1" spans="1:14">
      <c r="A31" s="5">
        <v>29</v>
      </c>
      <c r="B31" s="5" t="s">
        <v>374</v>
      </c>
      <c r="C31" s="5" t="s">
        <v>374</v>
      </c>
      <c r="D31" s="25">
        <v>4.99</v>
      </c>
      <c r="E31" s="7">
        <v>200000</v>
      </c>
      <c r="F31" s="5" t="s">
        <v>375</v>
      </c>
      <c r="G31" s="5" t="s">
        <v>375</v>
      </c>
      <c r="H31" s="5">
        <v>0</v>
      </c>
      <c r="I31" s="28">
        <v>25</v>
      </c>
      <c r="J31" s="5">
        <v>500</v>
      </c>
      <c r="K31" s="30">
        <v>19.99</v>
      </c>
      <c r="L31" s="31">
        <v>0.75</v>
      </c>
      <c r="M31" s="5">
        <v>0</v>
      </c>
      <c r="N31" s="7">
        <v>0</v>
      </c>
    </row>
    <row r="32" s="5" customFormat="1" spans="1:14">
      <c r="A32" s="5">
        <v>30</v>
      </c>
      <c r="B32" s="5" t="s">
        <v>376</v>
      </c>
      <c r="C32" s="5" t="s">
        <v>376</v>
      </c>
      <c r="D32" s="25">
        <v>14.99</v>
      </c>
      <c r="E32" s="26">
        <v>800000</v>
      </c>
      <c r="F32" s="5" t="s">
        <v>377</v>
      </c>
      <c r="G32" s="5" t="s">
        <v>377</v>
      </c>
      <c r="H32" s="5">
        <v>0</v>
      </c>
      <c r="I32" s="28">
        <v>25</v>
      </c>
      <c r="J32" s="5">
        <v>1500</v>
      </c>
      <c r="K32" s="30">
        <v>79.99</v>
      </c>
      <c r="L32" s="33">
        <v>0.8</v>
      </c>
      <c r="M32" s="20">
        <v>0</v>
      </c>
      <c r="N32" s="7">
        <v>0</v>
      </c>
    </row>
    <row r="33" s="5" customFormat="1" spans="1:14">
      <c r="A33" s="5">
        <v>31</v>
      </c>
      <c r="B33" s="5" t="s">
        <v>378</v>
      </c>
      <c r="C33" s="5" t="s">
        <v>378</v>
      </c>
      <c r="D33" s="27">
        <v>29.99</v>
      </c>
      <c r="E33" s="7">
        <v>2400000</v>
      </c>
      <c r="F33" s="5" t="s">
        <v>379</v>
      </c>
      <c r="G33" s="5" t="s">
        <v>379</v>
      </c>
      <c r="H33" s="5">
        <v>0</v>
      </c>
      <c r="I33" s="28">
        <v>25</v>
      </c>
      <c r="J33" s="5">
        <v>3000</v>
      </c>
      <c r="K33" s="30">
        <v>239.99</v>
      </c>
      <c r="L33" s="33">
        <v>0.9</v>
      </c>
      <c r="M33" s="5">
        <v>0</v>
      </c>
      <c r="N33" s="7">
        <v>0</v>
      </c>
    </row>
    <row r="34" s="5" customFormat="1" spans="1:14">
      <c r="A34" s="5">
        <v>32</v>
      </c>
      <c r="B34" s="5" t="s">
        <v>380</v>
      </c>
      <c r="C34" s="5" t="s">
        <v>380</v>
      </c>
      <c r="D34" s="27">
        <v>39.99</v>
      </c>
      <c r="E34" s="7">
        <v>3700000</v>
      </c>
      <c r="F34" s="5" t="s">
        <v>381</v>
      </c>
      <c r="G34" s="5" t="s">
        <v>381</v>
      </c>
      <c r="H34" s="5">
        <v>0</v>
      </c>
      <c r="I34" s="28">
        <v>25</v>
      </c>
      <c r="J34" s="5">
        <v>4000</v>
      </c>
      <c r="K34" s="30">
        <v>369.99</v>
      </c>
      <c r="L34" s="33">
        <v>0.9</v>
      </c>
      <c r="M34" s="5">
        <v>0</v>
      </c>
      <c r="N34" s="7">
        <v>0</v>
      </c>
    </row>
    <row r="35" s="5" customFormat="1" spans="1:14">
      <c r="A35" s="5">
        <v>33</v>
      </c>
      <c r="B35" s="5" t="s">
        <v>382</v>
      </c>
      <c r="C35" s="5" t="s">
        <v>382</v>
      </c>
      <c r="D35" s="27">
        <v>59.99</v>
      </c>
      <c r="E35" s="7">
        <v>6500000</v>
      </c>
      <c r="F35" s="5" t="s">
        <v>383</v>
      </c>
      <c r="G35" s="5" t="s">
        <v>383</v>
      </c>
      <c r="H35" s="5">
        <v>0</v>
      </c>
      <c r="I35" s="28">
        <v>25</v>
      </c>
      <c r="J35" s="5">
        <v>6000</v>
      </c>
      <c r="K35" s="30">
        <v>649.99</v>
      </c>
      <c r="L35" s="33">
        <v>0.9</v>
      </c>
      <c r="M35" s="5">
        <v>0</v>
      </c>
      <c r="N35" s="7">
        <v>0</v>
      </c>
    </row>
    <row r="36" s="5" customFormat="1" spans="1:14">
      <c r="A36" s="5">
        <v>34</v>
      </c>
      <c r="B36" s="5" t="s">
        <v>384</v>
      </c>
      <c r="C36" s="5" t="s">
        <v>384</v>
      </c>
      <c r="D36" s="27">
        <v>79.99</v>
      </c>
      <c r="E36" s="7">
        <v>9000000</v>
      </c>
      <c r="F36" s="5" t="s">
        <v>385</v>
      </c>
      <c r="G36" s="5" t="s">
        <v>385</v>
      </c>
      <c r="H36" s="5">
        <v>0</v>
      </c>
      <c r="I36" s="28">
        <v>25</v>
      </c>
      <c r="J36" s="5">
        <v>8000</v>
      </c>
      <c r="K36" s="30">
        <v>899.99</v>
      </c>
      <c r="L36" s="33">
        <v>0.9</v>
      </c>
      <c r="M36" s="5">
        <v>0</v>
      </c>
      <c r="N36" s="7">
        <v>0</v>
      </c>
    </row>
    <row r="37" s="5" customFormat="1" spans="1:14">
      <c r="A37" s="5">
        <v>35</v>
      </c>
      <c r="B37" s="5" t="s">
        <v>386</v>
      </c>
      <c r="C37" s="5" t="s">
        <v>386</v>
      </c>
      <c r="D37" s="27">
        <v>9.99</v>
      </c>
      <c r="E37" s="7">
        <v>650000</v>
      </c>
      <c r="F37" s="5" t="s">
        <v>387</v>
      </c>
      <c r="G37" s="5" t="s">
        <v>387</v>
      </c>
      <c r="H37" s="5">
        <v>0</v>
      </c>
      <c r="I37" s="5">
        <v>25</v>
      </c>
      <c r="J37" s="5">
        <v>1000</v>
      </c>
      <c r="K37" s="30">
        <v>64.99</v>
      </c>
      <c r="L37" s="33">
        <v>0.85</v>
      </c>
      <c r="M37" s="5">
        <v>0</v>
      </c>
      <c r="N37" s="7">
        <v>0</v>
      </c>
    </row>
    <row r="38" s="5" customFormat="1" spans="1:14">
      <c r="A38" s="5">
        <v>36</v>
      </c>
      <c r="B38" s="18" t="s">
        <v>304</v>
      </c>
      <c r="C38" s="19" t="s">
        <v>388</v>
      </c>
      <c r="D38" s="20">
        <v>29.99</v>
      </c>
      <c r="E38" s="7">
        <v>1800000</v>
      </c>
      <c r="F38" s="5" t="s">
        <v>389</v>
      </c>
      <c r="G38" s="5" t="s">
        <v>389</v>
      </c>
      <c r="H38" s="5">
        <v>0</v>
      </c>
      <c r="I38" s="28">
        <v>25</v>
      </c>
      <c r="J38" s="5">
        <v>100</v>
      </c>
      <c r="K38" s="5">
        <v>59.99</v>
      </c>
      <c r="L38" s="18" t="s">
        <v>300</v>
      </c>
      <c r="M38" s="5">
        <v>0</v>
      </c>
      <c r="N38" s="5">
        <v>1</v>
      </c>
    </row>
    <row r="39" s="5" customFormat="1" spans="1:14">
      <c r="A39" s="5">
        <v>37</v>
      </c>
      <c r="B39" s="5" t="s">
        <v>390</v>
      </c>
      <c r="C39" s="5" t="s">
        <v>390</v>
      </c>
      <c r="D39" s="27">
        <v>99.99</v>
      </c>
      <c r="E39" s="7">
        <v>10000000</v>
      </c>
      <c r="F39" s="5" t="s">
        <v>391</v>
      </c>
      <c r="G39" s="5" t="s">
        <v>391</v>
      </c>
      <c r="H39" s="5">
        <v>0</v>
      </c>
      <c r="I39" s="28">
        <v>25</v>
      </c>
      <c r="J39" s="5">
        <v>10000</v>
      </c>
      <c r="K39" s="30">
        <v>999.99</v>
      </c>
      <c r="L39" s="18" t="s">
        <v>339</v>
      </c>
      <c r="M39" s="5">
        <v>0</v>
      </c>
      <c r="N39" s="7">
        <v>0</v>
      </c>
    </row>
    <row r="40" s="5" customFormat="1" spans="1:14">
      <c r="A40" s="5">
        <v>38</v>
      </c>
      <c r="B40" s="18" t="s">
        <v>392</v>
      </c>
      <c r="C40" s="19" t="s">
        <v>393</v>
      </c>
      <c r="D40" s="20">
        <v>199.99</v>
      </c>
      <c r="E40" s="7">
        <v>24000000</v>
      </c>
      <c r="F40" s="5" t="s">
        <v>394</v>
      </c>
      <c r="G40" s="5" t="s">
        <v>394</v>
      </c>
      <c r="H40" s="5">
        <v>0</v>
      </c>
      <c r="I40" s="28" t="s">
        <v>395</v>
      </c>
      <c r="J40" s="5">
        <v>100</v>
      </c>
      <c r="K40" s="5">
        <v>399.99</v>
      </c>
      <c r="L40" s="18" t="s">
        <v>300</v>
      </c>
      <c r="M40" s="5">
        <v>0</v>
      </c>
      <c r="N40" s="5">
        <v>1</v>
      </c>
    </row>
    <row r="41" s="5" customFormat="1" spans="1:14">
      <c r="A41" s="5">
        <v>39</v>
      </c>
      <c r="B41" s="18" t="s">
        <v>396</v>
      </c>
      <c r="C41" s="19" t="s">
        <v>397</v>
      </c>
      <c r="D41" s="20">
        <v>149.99</v>
      </c>
      <c r="E41" s="7">
        <v>15000000</v>
      </c>
      <c r="F41" s="5" t="s">
        <v>398</v>
      </c>
      <c r="G41" s="5" t="s">
        <v>398</v>
      </c>
      <c r="H41" s="5">
        <v>0</v>
      </c>
      <c r="I41" s="28" t="s">
        <v>399</v>
      </c>
      <c r="J41" s="5">
        <v>100</v>
      </c>
      <c r="K41" s="20">
        <v>299.99</v>
      </c>
      <c r="L41" s="18" t="s">
        <v>300</v>
      </c>
      <c r="M41" s="20">
        <v>0</v>
      </c>
      <c r="N41" s="5">
        <v>1</v>
      </c>
    </row>
  </sheetData>
  <pageMargins left="0.75" right="0.75" top="1" bottom="1" header="0.511805555555556" footer="0.511805555555556"/>
  <headerFooter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目录</vt:lpstr>
      <vt:lpstr>大厅布局</vt:lpstr>
      <vt:lpstr>机台顺序</vt:lpstr>
      <vt:lpstr>升级经验曲线</vt:lpstr>
      <vt:lpstr>BET解锁及机台解锁</vt:lpstr>
      <vt:lpstr>dailybonus</vt:lpstr>
      <vt:lpstr>hourlybonus</vt:lpstr>
      <vt:lpstr>付费转盘</vt:lpstr>
      <vt:lpstr>商品配置</vt:lpstr>
      <vt:lpstr>VIP升级</vt:lpstr>
      <vt:lpstr>小猪银行</vt:lpstr>
      <vt:lpstr>骰子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2017-12-20T08:44:00Z</dcterms:created>
  <dcterms:modified xsi:type="dcterms:W3CDTF">2018-01-25T03:26:27Z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2052-10.1.0.7106</vt:lpwstr>
  </property>
</Properties>
</file>